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95" yWindow="0" windowWidth="15555" windowHeight="12840" activeTab="0"/>
  </bookViews>
  <sheets>
    <sheet name="Naslovna-GRAĐ I OBRT" sheetId="1" r:id="rId1"/>
    <sheet name="GRAĐ I OBRT" sheetId="2" r:id="rId2"/>
    <sheet name="ELEKTRO" sheetId="3" r:id="rId3"/>
    <sheet name="REKAPITULACIJA" sheetId="4" r:id="rId4"/>
  </sheets>
  <definedNames>
    <definedName name="_xlnm.Print_Area" localSheetId="2">'ELEKTRO'!$A$1:$F$269</definedName>
    <definedName name="_xlnm.Print_Area" localSheetId="1">'GRAĐ I OBRT'!$A$1:$F$454</definedName>
    <definedName name="_xlnm.Print_Area" localSheetId="0">'Naslovna-GRAĐ I OBRT'!$A$1:$D$46</definedName>
    <definedName name="_xlnm.Print_Area" localSheetId="3">'REKAPITULACIJA'!$A$1:$E$33</definedName>
    <definedName name="_xlnm.Print_Titles" localSheetId="2">'ELEKTRO'!$91:$94</definedName>
    <definedName name="_xlnm.Print_Titles" localSheetId="1">'GRAĐ I OBRT'!$1:$2</definedName>
  </definedNames>
  <calcPr fullCalcOnLoad="1"/>
</workbook>
</file>

<file path=xl/sharedStrings.xml><?xml version="1.0" encoding="utf-8"?>
<sst xmlns="http://schemas.openxmlformats.org/spreadsheetml/2006/main" count="887" uniqueCount="508">
  <si>
    <t>OBRTNIČKI RADOVI</t>
  </si>
  <si>
    <t>1.</t>
  </si>
  <si>
    <t>2.</t>
  </si>
  <si>
    <t>3.</t>
  </si>
  <si>
    <t>4.</t>
  </si>
  <si>
    <t>5.</t>
  </si>
  <si>
    <t>6.</t>
  </si>
  <si>
    <t>7.</t>
  </si>
  <si>
    <t>8.</t>
  </si>
  <si>
    <t>9.</t>
  </si>
  <si>
    <t>10.</t>
  </si>
  <si>
    <t>11.</t>
  </si>
  <si>
    <t>12.</t>
  </si>
  <si>
    <t>13.</t>
  </si>
  <si>
    <t>14.</t>
  </si>
  <si>
    <t>15.</t>
  </si>
  <si>
    <t>Ljepilo se na podlogu i pločice nanosi nazubljenim gleterom. Rezanje pločica mora biti uredno i precizno.</t>
  </si>
  <si>
    <t>Kod oblaganja u unutrašnjosti objekta, keramičarski radovi se izvode kada su prostorije ožbukane, postavljeni dovratnici i doprozornici, sprovedena i ispitana instalacija, ako to nije u opisu radova drugačije predviđeno.</t>
  </si>
  <si>
    <t>A. GRAĐEVINSKI RADOVI</t>
  </si>
  <si>
    <t>B. OBRTNIČKI RADOVI</t>
  </si>
  <si>
    <t>PREDMET:</t>
  </si>
  <si>
    <t>OPĆI UVJETI ZA GIPSARSKE RADOVE</t>
  </si>
  <si>
    <t>REKAPITULACIJA TROŠKOVA</t>
  </si>
  <si>
    <t>OPĆI UVJETI ZA IZOLATERSKE RADOVE</t>
  </si>
  <si>
    <t xml:space="preserve"> </t>
  </si>
  <si>
    <t>ZIDARSKI RADOVI</t>
  </si>
  <si>
    <t>U jedinične cijene uključen je sav potreban materijal, transport do radnog mjesta i sav rad.</t>
  </si>
  <si>
    <t xml:space="preserve">UKUPNO (sa PDV-om) : </t>
  </si>
  <si>
    <t>GIPSARSKI RADOVI</t>
  </si>
  <si>
    <t>kom</t>
  </si>
  <si>
    <t>16.</t>
  </si>
  <si>
    <t>Eventualne izmjene materijala ili načina izvedbe hidroizolacije tokom gradnje moraju se uraditi isključivo pismenim dogovorom sa projektantom i nadzornim inženjerom.
Ako se stavkom troškovnika traži materijal koji nije obuhvaćen važećim normativima, mora se izvesti u svemu prema naputku proizvođača, te garancijom i atestima ovlaštenih ustanova.</t>
  </si>
  <si>
    <t>OPĆI UVJETI ZA ZIDARSKE RADOVE</t>
  </si>
  <si>
    <t>OPĆI UVJETI ZA KERAMIČARSKE RADOVE</t>
  </si>
  <si>
    <t>UKUPNO OBRTNIČKI RADOVI :</t>
  </si>
  <si>
    <t>UKUPNO GRAĐEVINSKI RADOVI :</t>
  </si>
  <si>
    <t>B/</t>
  </si>
  <si>
    <t>A/</t>
  </si>
  <si>
    <t xml:space="preserve">GRAĐEVINSKI RADOVI </t>
  </si>
  <si>
    <t>TROŠKOVNIK</t>
  </si>
  <si>
    <t>Hidroizolacijske i termoizolacijske radove izvesti prema opisu iz troškovnika, te u skladu sa svim važećim normativima i propisima. Sav materijal mora biti prvorazredne kvalitete, te u skladu sa svim važećim normativima:</t>
  </si>
  <si>
    <t xml:space="preserve">U izvedbi je uključeno ispitivanje i čišćenje podloge, izravnanje manjih neravnina, precizno izvođenje priključaka opločenja na ostale građevne dijelove, čišćenje poda, zaštita izrađenih površina, odvoz svih otpadaka po dovršenju radova, te dobava uzoraka u svrhu odobrenja. </t>
  </si>
  <si>
    <t>komplet</t>
  </si>
  <si>
    <t xml:space="preserve">- popločenje poda: </t>
  </si>
  <si>
    <t xml:space="preserve">- opločenje sokla visine 10 cm: </t>
  </si>
  <si>
    <t xml:space="preserve">- popločenje podesta: </t>
  </si>
  <si>
    <t>Zidarski radovi moraju se izvesti u skladu sa "Pravilnikom o tehničkim mjerama i uvjetima za izvođenje zidova zgrade" i s HRN normama.
Norme za zidarske radove:</t>
  </si>
  <si>
    <t>Materijali moraju biti prvoklasni (pločice i ljepilo), a podloga za ljepljenje zidnih i podnih keramičkih pločica mora biti ravna bez izbočina ili udubljenja.</t>
  </si>
  <si>
    <t>Kvaliteta svih upotrijebljenih materijala i izvedba mora odgovarati normama s obaveznom primjenom.</t>
  </si>
  <si>
    <t>Podloga za postavljanje obloge mora biti izvedena precizno i kvalitetno, te mora biti potpuno horizontalna.</t>
  </si>
  <si>
    <t>Ljepilo se nanosi na podlogu nazubljenim gleterom, a premazana mora biti cijela površina.</t>
  </si>
  <si>
    <t>Kutne letvice pričvršćuju se vijcima sa plastičnom tiplom, a spajanje letvica po dužini izvoditi kosim rezom.</t>
  </si>
  <si>
    <t xml:space="preserve">U izvedbu je uključeno ispitivanje i čišćenje podloge, izravnavanje manjih neravnina, zaštita izrađenih površina, odvoz svih otpadaka po dovršenju radova, te dobava uzoraka u svrhu odobrenja. </t>
  </si>
  <si>
    <t xml:space="preserve"> GRAĐEVINSKIH  I OBRTNIČKIH RADOVA</t>
  </si>
  <si>
    <t>Sve komplet.</t>
  </si>
  <si>
    <t>1
2
3
4</t>
  </si>
  <si>
    <t>1
2</t>
  </si>
  <si>
    <t>opis stavke</t>
  </si>
  <si>
    <t>količina</t>
  </si>
  <si>
    <t>jedinična cijena</t>
  </si>
  <si>
    <t>ukupna cijena</t>
  </si>
  <si>
    <t>1
2
3
4
5</t>
  </si>
  <si>
    <t>1
2
3</t>
  </si>
  <si>
    <t xml:space="preserve">PDV (25 %) : </t>
  </si>
  <si>
    <t>UKUPNO :</t>
  </si>
  <si>
    <t>KROVOPOKRIVAČKI I LIMARSKI RADOVI</t>
  </si>
  <si>
    <t>OSTALO</t>
  </si>
  <si>
    <t>Odstupanje od projektom predviđenih dimenzija dozvoljeno je samo u dogovoru s nadzornim inženjerom i projektantom. Isto vrijedi i za materijal koji se ugrađuje. Zidanje blok ili običnom opekom mora biti čisto s pravilnim vezom i sa dobro zalivenim spojnicama.</t>
  </si>
  <si>
    <t>Redovi moraju biti vodoravni sa spojnicama maksimalne debljine 1 cm. Za zidanje se ne smiju koristiti elementi od pečene gline marke manje od MO-10.</t>
  </si>
  <si>
    <t>Zidanje plino ili pjenobetonskim blokovima izvoditi u pravilu na isti način kao sa opečnim blokovima, samo su reške maksimalne debljine 0,5 cm. Blokovi moraju biti pravilne standardne dimenzije i atestirani od tvornice.</t>
  </si>
  <si>
    <t>Kod manipuliranja tim materijalom treba posebno paziti da se ne oštećuje i da je zaštićen od oborina i smrzavice. Zidanje nije dozvoljeno kod temperatura nižih od 0 °C. Sve eventulno smrznute zidove treba srušiti i ponovo sazidati.</t>
  </si>
  <si>
    <t>1
2
3
4
5
6
7</t>
  </si>
  <si>
    <t>Vapno za žbukanje mora biti odležano barem 3 mjeseca. Pijesak mora biti oštar i čist. Cementno mlijeko za prskanje zidova mora sadržavati 10 % čistog oštrog pijeska. Fina žbuka izvodi se u pravilu na već potpuno osušenu grubu žbuku, a izrađuje se od finog prosijanog pijeska.</t>
  </si>
  <si>
    <t>Ukupna debljina žbuke je 1,5 do 2 cm. Ne smiju se vidjeti tragovi glačalice, niti pukotine od naglog sušenja.Ugradbe treba izvoditi prema opisu, nacrtima i propisima. Ako za ugradbe treba dubiti zidove ili stropove, onda se to mora vršiti pažljivo, bez suvišnih oštećenja. Armatura se u tom slučaju, kao ni tlačna zona betona, ne smije dirati.</t>
  </si>
  <si>
    <t>Prilikom zidanja treba ostaviti otvore za kanale ventilacije i prodore drugih instalacija prema nacrtima, što se posebno ne odbija od kvadrature, ali i ne dodaje na cijenu izvedbe.</t>
  </si>
  <si>
    <t>U jediničnim cijenama uračunati su svi radovi pojedine stavke, s dobavom potrebnog materijala i građevnih dijelova, s istovarom i uskladištenjem na gradilištu, sav horizontalni i vertikalni transport do radnog mjesta, kao i sva potrebna radna snaga i režijski troškovi.</t>
  </si>
  <si>
    <t>Jedinična cijena hidroizolaterskih radova sadrži:
- sav materijal sa troškovima transporta, te alat i strojeve,
- sav rad, uključivo i unutarnji transport na mjestu ugradbe,
- pripremu vručeg bitumena na mjestu ugradbe,</t>
  </si>
  <si>
    <t>- čiščenje ploha prije izvedbe hidroizolacije sa zalijevanjem reški,
- poduzimenje svih mjera zaštite na radu i drugih važećih propisa,
- isporuka pogonskog materijala,
- čišćenje nakon završetka radova.</t>
  </si>
  <si>
    <t>Na većim površinama izvođenje prostorne dilatacije 1 cm, sa polistirenom po cijeloj debljini.</t>
  </si>
  <si>
    <t>UKUPNO ZIDARSKI RADOVI:</t>
  </si>
  <si>
    <r>
      <t>1</t>
    </r>
    <r>
      <rPr>
        <vertAlign val="superscript"/>
        <sz val="10"/>
        <rFont val="Arial CE"/>
        <family val="0"/>
      </rPr>
      <t>1</t>
    </r>
    <r>
      <rPr>
        <sz val="10"/>
        <rFont val="Arial CE"/>
        <family val="0"/>
      </rPr>
      <t xml:space="preserve">
2</t>
    </r>
  </si>
  <si>
    <t>U stavku uključeno i fugiranje poboljšanom fugir masom s dodacima za vodoodbojnost i sprječavanje pojave plijesni.</t>
  </si>
  <si>
    <t>Sve komplet zajedno s upuštanjem i drugom potrebnom prilagodbom izvedbi mjesta za otirač cipela, kao i izvedbom sokla visine 10 cm od rezanih pločica odabranog tipa.</t>
  </si>
  <si>
    <r>
      <t>1
2
3</t>
    </r>
    <r>
      <rPr>
        <vertAlign val="superscript"/>
        <sz val="10"/>
        <rFont val="Arial CE"/>
        <family val="0"/>
      </rPr>
      <t>3</t>
    </r>
  </si>
  <si>
    <t>Obračun po komadu obloge zajedno sa soklom i podravnanjem, sve komplet.</t>
  </si>
  <si>
    <t xml:space="preserve">Pločice se lijepe na betonske ili ožbukane zidove prethodno očišćene i otprašene, ljepljenjem pomoću poboljšanog cementnog fleksibilnog ljepila, s produženim otvorenim vremenom razlivenosti. </t>
  </si>
  <si>
    <t>Sve komplet zajedno s dobavom  i postavom  kutnih profila, boje fugirne mase, koji se postavljaju na završecima i konveksnim lomovima opločenih ploha, te vezni i brtveni materijal  i čišćenje keramike nakon opločenja i fugiranja od ostataka ljepila i fugir mase.</t>
  </si>
  <si>
    <t>Stavka obuhvaća i opločenja prozorskih klupčica i drugih  površina prozorskih i vratnih otvora.</t>
  </si>
  <si>
    <t>UKUPNO KERAMIČARSKI RADOVI:</t>
  </si>
  <si>
    <t xml:space="preserve">KERAMIČARSKI RADOVI   </t>
  </si>
  <si>
    <t>Oblaganje podgleda će se izvršiti gipskartonskim pločama na metalnoj podkonstrukciji u svemu prema uputama i detaljima proizvođača.</t>
  </si>
  <si>
    <t>Izvođač radova treba biti ovlašten za montažu i izradu tipskih elemenata, spuštenih stropova i obloge. Izvođenje gipsarskih radova treba koordinirati sa izvedbom instalaterskih radova.</t>
  </si>
  <si>
    <t>Prije završne obrade (soboslikarski radovi) zidove premazati odgovarajućim temeljnim premazom.</t>
  </si>
  <si>
    <t>UKUPNO GIPSARSKI RADOVI:</t>
  </si>
  <si>
    <t>Podloga na koju nanosimo boju mora biti čvrsta, suha i čista, bez slabo vezanih dijelova, praha, masivnih mrlja i drugih nečistoća.</t>
  </si>
  <si>
    <t>Po završetku radova, izvođač je dužan sav otpadni materijal odvesti sa gradilišta.</t>
  </si>
  <si>
    <t>UKUPNO KROVOPOKRIVAČKI I LIMARSKI RADOVI:</t>
  </si>
  <si>
    <t>UKUPNO STOLARSKI RADOVI:</t>
  </si>
  <si>
    <t>OPĆI UVJETI</t>
  </si>
  <si>
    <t>1
2
3
4
5
6</t>
  </si>
  <si>
    <t>Tzv. RAL ugradnja podrazumijeva:
- ugradnju prozora na pravilnu liniju izoterme (vanjska strana špalete)
- ugradnju prozora na sistemski PVC bazni profil,
- ugradnju hidroizolacijskih paropropusnih folija s vanjske strane,
- ugradnju paronepropusnih folija s unutarnje strane priključka,
- širinu bočne fuge između štoka i zida 15-25 mm.</t>
  </si>
  <si>
    <t>OPĆI UVJETI ZA SOBOSLIKARSKE RADOVE</t>
  </si>
  <si>
    <t>UKUPNO SOBOSLIKARSKI RADOVI:</t>
  </si>
  <si>
    <t>UKUPNO OSTALO:</t>
  </si>
  <si>
    <t>SOBOSLIKARSKI RADOVI</t>
  </si>
  <si>
    <t>Reške između pločica na zidovima i podovima su širine do 4 mm. Reške se zatvaraju pogodnim materijalom (fugirna masa za ker. pločice i sl.). Sudare zidne i podne obloge, te zidne obloge i umivaonika zapuniti trajno elastičnim kitom. Nakon dovršenja, keramičke obloge treba dobro očistiti.</t>
  </si>
  <si>
    <t>Okov (sistemski):
- 3 nadgradne spojnice za zaokretno krilo
- 1 usadna brava sa cilindričnim uloškom
- 1 par  kvaka i štitnika 
- 1 podni odbojnik</t>
  </si>
  <si>
    <t>Protupožarni aparati.
Dobava i montaža na zid protupožarnih ručnih aparata za početno gašenje požara suhim prahom s pripadajućom oznakom a na mjestima označenim u Elaboratu zaštite od požara.</t>
  </si>
  <si>
    <t xml:space="preserve">- tip S9: </t>
  </si>
  <si>
    <t>Tehnička svojstva građevnih proizvoda koji se ugrađuju u krovni sustav, u svrhu uštede toplinske energije i toplinske zaštite, moraju ispunjavati zahtjeve iz hrvatskih normi ili moraju imati tehnička dopuštenja donesena u skladu s relevantnim zakonom.</t>
  </si>
  <si>
    <t>Sve jedinične cijena obuhvaćaju izmjeru na licu mjesta, sva potrebna razmjeravanja na građevini vezana uz izradu limarskih i pokrivačkih elemenata, izradu, dovoz i odlaganje svih limarskih elemenata na gradilištu na ispravan način, montažu svih elemenata na mjestima gdje su predviđeni, te sve potrebne radove i materijal za njihovo vezanje  na fasadne i druge elemente građevine (konzolne strehe, brisoleje, fasadne obloge, bravariju i sl.)</t>
  </si>
  <si>
    <t>INVESTITOR:</t>
  </si>
  <si>
    <t>GRAĐEVINA:</t>
  </si>
  <si>
    <t>LOKACIJA:</t>
  </si>
  <si>
    <t>TEHNIČKI DNEVNIK:</t>
  </si>
  <si>
    <t>GLAVNI PROJEKTANT:</t>
  </si>
  <si>
    <t>OPĆI UVJETI ZA PODOPOLAGAČKE RADOVE</t>
  </si>
  <si>
    <t>OPĆINA KRNJAK</t>
  </si>
  <si>
    <t>0712/2019</t>
  </si>
  <si>
    <t>PROJEKTANT SURADNIK:</t>
  </si>
  <si>
    <r>
      <rPr>
        <b/>
        <sz val="12"/>
        <rFont val="Arial CE"/>
        <family val="0"/>
      </rPr>
      <t xml:space="preserve">Sanja Kaić Bogunović, </t>
    </r>
    <r>
      <rPr>
        <sz val="12"/>
        <rFont val="Arial CE"/>
        <family val="0"/>
      </rPr>
      <t>dipl.ing.arh.</t>
    </r>
  </si>
  <si>
    <r>
      <rPr>
        <b/>
        <sz val="12"/>
        <rFont val="Arial CE"/>
        <family val="0"/>
      </rPr>
      <t>Hrvoje Dvorabić,</t>
    </r>
    <r>
      <rPr>
        <sz val="12"/>
        <rFont val="Arial CE"/>
        <family val="0"/>
      </rPr>
      <t xml:space="preserve"> struč.spec.ing.aedif.</t>
    </r>
  </si>
  <si>
    <t>RUŠENJA I DEMONTAŽE</t>
  </si>
  <si>
    <t>Demontirani materijal obračunava se po volumenu u zbijenom stanju.</t>
  </si>
  <si>
    <t>OPĆI UVJETI ZA rušenja i demontaže</t>
  </si>
  <si>
    <t>Stavka uključuje sva pričvrsna i spojna sredstva, bandažiranje i obavezno zapunjavanje spojeva prvog i drugog sloja ploča, spoj gipskartonskih ploča i žbuke akrilnim kitom, obradu oko eventualno ugrađenih elemenata instalacija i sl.</t>
  </si>
  <si>
    <t>m2</t>
  </si>
  <si>
    <t>Demontaža slojeva poda od dasaka i OSB ploča, te pripadajuće toplinske  izolacije. Materijal se deponira na gradilištu prema dogovoru sa investitorom i odvozi na gradsku deponiju. Obračun prema m2 demontiranog poda.</t>
  </si>
  <si>
    <t>Odvoz deponiranog mješovitog materijala na gradsku deponiju. Obračun po m3 odvezenog materijala u zbijenom stanju.</t>
  </si>
  <si>
    <t>m3</t>
  </si>
  <si>
    <t>UKUPNO RUŠENJA I DEMONTAŽE:</t>
  </si>
  <si>
    <t>Zidarska obloga
Dobava i postava slojeva toplinske izolacije u podovima 2 kata. Izvodi se preko već ugrađene hidroizolacije, slijedećim redosljedom:
- PVC folija
- elastificirani polistiren EPS T debljine 5,0 cm
- PE folija
Dobava materijala i ugradba.</t>
  </si>
  <si>
    <r>
      <t xml:space="preserve">Zidarska pripomoć 
Obrada zidova i stropova (otvori, šlicevi, prodori i sl.) nakon polaganja instalacija  vodovoda i kanalizacije, te zidarska pripomoć uz obrtničke radove. Obračun u </t>
    </r>
    <r>
      <rPr>
        <u val="single"/>
        <sz val="9"/>
        <rFont val="Arial CE"/>
        <family val="0"/>
      </rPr>
      <t>paušalnom iznosu.</t>
    </r>
  </si>
  <si>
    <t>Dobava i ugradnja gotovih opečnih nadvoja na novoformirane otvore. Nadvoji se ugrađuju u cementni mort i širina se odabire sukladno širini postojećeg zida i obetoniravaju. Po otvoru se ugrađuju 3 gotova nadvoja.</t>
  </si>
  <si>
    <t>3 kom x 350</t>
  </si>
  <si>
    <t>3 kom x 150</t>
  </si>
  <si>
    <t>3 kom x 220</t>
  </si>
  <si>
    <t>Uw=0,87W/m2K (Ust=0,5W/m2K),  Rpr=35 dB</t>
  </si>
  <si>
    <t>Potrebne mjere provjeriti na licu mjesta. Ugradnju izvršiti prema uputstvima proizvođača.</t>
  </si>
  <si>
    <t>1. RUŠENJA I DEMONTAŽE</t>
  </si>
  <si>
    <t>2. ZIDARSKI  RADOVI</t>
  </si>
  <si>
    <t>kosa greda  14/18/750</t>
  </si>
  <si>
    <t>sljemena greda  14/18/700</t>
  </si>
  <si>
    <t>rogovi 12/14/ sr(200)</t>
  </si>
  <si>
    <t>daska 25 mm ili OSB ploča 22 mm</t>
  </si>
  <si>
    <t>kontraletve i 'letve 4/5mm</t>
  </si>
  <si>
    <t>biber crijep</t>
  </si>
  <si>
    <t>sljeme</t>
  </si>
  <si>
    <t>m1</t>
  </si>
  <si>
    <t>uvala na spoju sa postojećim krovom, RŠ 40 cm</t>
  </si>
  <si>
    <t>veter lajsne RŠ50 cm</t>
  </si>
  <si>
    <t>sljemeni opšav RŠ 30 cm</t>
  </si>
  <si>
    <t>Stube su korisne širine 32 cm, visine 16,0 cm, a dužine 152 cm, sadrže i sokl visine 10 cm od rezanih pločica odabranog tipa, koji se lijepi na zid, oko profila stube.</t>
  </si>
  <si>
    <t xml:space="preserve">- 32/130 cm: </t>
  </si>
  <si>
    <t xml:space="preserve">- 16/130 cm: </t>
  </si>
  <si>
    <t>m</t>
  </si>
  <si>
    <r>
      <t xml:space="preserve">Podna obloga
Dobava i postava troslojnog „panel“ parketa debljine 13,5 mm - lakirani. Gornji habajući sloj od </t>
    </r>
    <r>
      <rPr>
        <u val="single"/>
        <sz val="9"/>
        <rFont val="Arial CE"/>
        <family val="0"/>
      </rPr>
      <t>hrasta,</t>
    </r>
    <r>
      <rPr>
        <sz val="9"/>
        <rFont val="Arial CE"/>
        <family val="0"/>
      </rPr>
      <t xml:space="preserve"> tvrdoće 4,0 po Brinellu. Ploče se  postavljaju na poravnatu i niveliranu podlogu i ugrađuju ljepljenjem (atestirano ljepilo).</t>
    </r>
  </si>
  <si>
    <t>U troškovniku je iskazana ukupna površina stropa, što znači da nije odbijena površina za rasvjetna tijela. U cijenu uključiti izrezivanje za rasvjetna tijela.</t>
  </si>
  <si>
    <t>Dobava  i postava paropropusne i vodonepropusne folije između sloja letve i daske 165 g/m2 sa propisanim preklopima. Obračun po m2 ugrađene folije.</t>
  </si>
  <si>
    <t>podupiranje i osiguranje krovišta</t>
  </si>
  <si>
    <t>kpl</t>
  </si>
  <si>
    <t>dobava, ugradnja i učvršćenje HEA 140 profila antikorozivno zaštićenog dvokomponentnom epoxi temeljnom bojom</t>
  </si>
  <si>
    <t>dobava, ugradnja i učvršćenje jelovih stupova 14/14/270  sa "rukama"</t>
  </si>
  <si>
    <t>drveni roštilj bočno ovješen za HEA čelični profil na što dolazi sustav suhog estriha koji se sastoji od 2x OSB ploče 24 mm - sve spremno za postavu parketa. Predvidjeti i bočno zatvaranje OSB pločom na strani arhive</t>
  </si>
  <si>
    <t>UKUPNO PODOPOLAGAČKI I STOLARSKI RADOVI:</t>
  </si>
  <si>
    <t>Unutar kostura vratnog krila je ugrađena ispuna saćasta, prilagođena posebnom zahtjevu za  zvučnu izolacijsku vrijednost vrata.</t>
  </si>
  <si>
    <t>U stavku je uključeno i akustično brtvljenje, padajuća brtva ugrađena u krilo namjesto praga.</t>
  </si>
  <si>
    <t>vodootporna paropropusna folija ugrađena oko rogova sa preklopima 165 g/m2</t>
  </si>
  <si>
    <t>mineralna vuna d=20cm + parna brana</t>
  </si>
  <si>
    <t>Bojanje gipskartonskih stropova 
Bojenje horizontalno ovješenih stropova izrađenih od gipskartonskih ploča. Stavka uključuje pripremu podloge, temeljni premaz,  popravke kitom, te završni premaz (2x) valjkom ili prskalicom. Visina prostorija do 420 cm.</t>
  </si>
  <si>
    <t>Bojanje gipskartonskih obloga 
Bojenje zidova i obloga izrađenih od gipskartonskih ploča. Stavka uključuje pripremu podloge, temeljni premaz,  popravke kitom, te završni premaz (2x) valjkom ili prskalicom. Visina prostorija do 420 cm.</t>
  </si>
  <si>
    <t>PODOPOLAGAČKI i STOLARSKI  RADOVI</t>
  </si>
  <si>
    <t>STOLARSKI RADOVI - PVC STOLARIJA</t>
  </si>
  <si>
    <t>C/</t>
  </si>
  <si>
    <t>VODOVOD I KANALIZACIJA</t>
  </si>
  <si>
    <t>GRAĐEVINSKI RADOVI</t>
  </si>
  <si>
    <t>MONTAŽERSKI RADOVI</t>
  </si>
  <si>
    <t>C. VODOVOD I KANALIZACIJA</t>
  </si>
  <si>
    <t>1. GRAĐEVINSKI RADOVI</t>
  </si>
  <si>
    <t>UKUPNO GRAĐEVINSKI RADOVI:</t>
  </si>
  <si>
    <t>izradio:</t>
  </si>
  <si>
    <t>Iskolčenje trase vodovoda prenošenjem podataka iz projekta i osiguranje iskolčenja osi. Opseg radova mora u svemu zadovoljiti potrebe građenja, kontrole radova i obračuna. Obračun po m iskolčene trase.</t>
  </si>
  <si>
    <t>Zatrpavanje oko cijevi i u visini od 30 cm iznad cijevi šljunčano - pjeskovitim materijalom granulacije 0-32,0 mm. Zatrpavanju se može pristupiti nakon montaže cijevi i uspješno provedene tlačne probe. Zahtjeva se simetrično zatrpavanje i zbijanje materijala istovremeno sa obje strane cijevi. Ugrađivanje i nabijanje vršiti u slojevima od 20 cm. U stavku je uključena nabava potrebnog materijala. Obračun po m3 ugrađenog materijala.</t>
  </si>
  <si>
    <t xml:space="preserve">U cijenu uključiti:
- Izrada donje betonske ploče od mršavog betona minimalno 190x190 cm debljine 10 cm za uređaj
- Prvo punjenje uređaja čistom vodom
- Eventualna sterilizacija pročišćene vode
</t>
  </si>
  <si>
    <t>Zidarski popravci i štemanje trase i prodora za cijevi. Obetoniravanje razvedenih cijevi i krpanje šliceva nakon postave instalacija.</t>
  </si>
  <si>
    <r>
      <t xml:space="preserve"> </t>
    </r>
    <r>
      <rPr>
        <sz val="7"/>
        <rFont val="Times New Roman"/>
        <family val="1"/>
      </rPr>
      <t xml:space="preserve">           </t>
    </r>
  </si>
  <si>
    <r>
      <t xml:space="preserve"> </t>
    </r>
    <r>
      <rPr>
        <sz val="7"/>
        <rFont val="Times New Roman"/>
        <family val="1"/>
      </rPr>
      <t xml:space="preserve">           </t>
    </r>
    <r>
      <rPr>
        <sz val="10"/>
        <rFont val="Arial"/>
        <family val="2"/>
      </rPr>
      <t> </t>
    </r>
  </si>
  <si>
    <t>Dobava i montaža, doprema i polaganje PVC SN2 kanalizacijskih cijevi. Polaganje cijevi slijedi točno prema projektu i predviđenom padu. U cijenu dužnog metra cijevi ukalkulirati sve potrebne fazonske komade, potrebne brtve, sve potrebno za učvršćivanje i zavješenje, kao i ostalo potrebno za montažu. Obračun po m ugrađenog cjevovoda.</t>
  </si>
  <si>
    <t>horizontalni</t>
  </si>
  <si>
    <t>vertikalni</t>
  </si>
  <si>
    <t>Dobava i montaža odzračne kape za kanalizaciju za ugradnju na krov sa završnom polimernom hidroizolacijskom trakom. Obračun po montiranom komadu.</t>
  </si>
  <si>
    <t>Dobava i ugradnja samostojećeg umivaonika od keramike I klase, širine 600 mm u kompletu sa jednoručnom stojećom armaturom za toplu i hladnu vodu i kromiranom odvodnom garniturom. Stavkom je obuhvaćena priprema, prijenos materijala, montaža, spoj na instalaciju vodovoda i kanalizacije, ispitivanje te sav potreban pribor i materijal za navedene radnje. Obračun po kompletu.</t>
  </si>
  <si>
    <r>
      <t xml:space="preserve"> </t>
    </r>
    <r>
      <rPr>
        <sz val="7"/>
        <rFont val="Times New Roman"/>
        <family val="1"/>
      </rPr>
      <t xml:space="preserve">           </t>
    </r>
    <r>
      <rPr>
        <sz val="10"/>
        <rFont val="Times New Roman"/>
        <family val="1"/>
      </rPr>
      <t> </t>
    </r>
  </si>
  <si>
    <t>Dobava i ugradnja zidnog pisoara sa pneumatskim ispirnim ventilom te odvodnom garniturom. Za ugradbu u gips-kartonski zid uključena i nosiva potkonstrukcija. Stavkom je obuhvaćena priprema, prijenos materijala, montaža, spoj na instalaciju vodovoda, kanalizacije, ispitivanje te sav potreban pribor i materijal za navedene radove. Obračun po kompletu.</t>
  </si>
  <si>
    <r>
      <t xml:space="preserve"> </t>
    </r>
    <r>
      <rPr>
        <sz val="7"/>
        <rFont val="Times New Roman"/>
        <family val="1"/>
      </rPr>
      <t xml:space="preserve">            </t>
    </r>
    <r>
      <rPr>
        <sz val="10"/>
        <rFont val="Arial"/>
        <family val="2"/>
      </rPr>
      <t> </t>
    </r>
  </si>
  <si>
    <t>Dobava i ugradnja jednoručne stojeće armature za toplu i hladnu vodu za sudoper. Stavkom je obuhvaćena priprema, prijenos materijala, montaža, spoj na instalaciju vodovoda, ispitivanje te sav potreban pribor i materijal za navedene radnje. Obračun po komadu.</t>
  </si>
  <si>
    <t>Dobava i montaža sanitarnog pribora i sitne galanterije, prema izboru investitora. U stavku je uključen sav materijal pribor i alat potreban za montažu. Obračun po komadu.</t>
  </si>
  <si>
    <t>UKUPNO MONTERSKI RADOVI:</t>
  </si>
  <si>
    <t>Dobava i ugradnja GK obloge sa ispunom mineralnom vunom. Oblaže se krovna konstrukcija prema potrebi te vanjski zid od opeke radi formiranja plohe za projekcije. Obračun po m2 izvedene obloge.</t>
  </si>
  <si>
    <t>1. STOLARSKI RADOVI - PVC STOLARIJA</t>
  </si>
  <si>
    <t>2. KROVOPOKRIVAČKI I LIMARSKI RADOVI</t>
  </si>
  <si>
    <t>3. KERAMIČARSKI RADOVI</t>
  </si>
  <si>
    <t>4. PODOPOLAGAČKI i STOLARSKI  RADOVI</t>
  </si>
  <si>
    <t>5. GIPSARSKI RADOVI</t>
  </si>
  <si>
    <t>6. SOBOSLIKARSKI RADOVI</t>
  </si>
  <si>
    <t>7. OSTALO</t>
  </si>
  <si>
    <t>UKUPNO VODOVOD I KANALIZACIJA :</t>
  </si>
  <si>
    <r>
      <rPr>
        <b/>
        <i/>
        <sz val="10"/>
        <rFont val="Arial CE"/>
        <family val="0"/>
      </rPr>
      <t>Hrvoje Dvorabić,</t>
    </r>
    <r>
      <rPr>
        <i/>
        <sz val="10"/>
        <rFont val="Arial CE"/>
        <family val="0"/>
      </rPr>
      <t xml:space="preserve"> struč.spec.ing.aedif.</t>
    </r>
  </si>
  <si>
    <t>Dobava i ugradnja električnog bojlera 80 l. Obračun po komadu.</t>
  </si>
  <si>
    <t>Ugraditi termo i hidroizolacijski set.</t>
  </si>
  <si>
    <t>Uključiti u cijenu ručno vanjsko sjeniloi ručnu unutarnju roletu te na 2 prozora tipski opšav za svoj dva prozora jedan iznad drugoga, kao i teleskopsku šipku za otvaranje.</t>
  </si>
  <si>
    <t>“ ATEST INŽENJERING “ d.o.o.</t>
  </si>
  <si>
    <t>za inženjering i usluge</t>
  </si>
  <si>
    <t>KARLOVAC, Haulikova 20/A</t>
  </si>
  <si>
    <t>Investitor:</t>
  </si>
  <si>
    <t>KRNJAK 5, KRNJAK</t>
  </si>
  <si>
    <t>TROŠKOVNIK  ELEKTROTEHNIČKIH  INSTALACIJA</t>
  </si>
  <si>
    <t>PROJEKTANT:</t>
  </si>
  <si>
    <t>Radovan Ajdinović,  struč.spec.ing.el.</t>
  </si>
  <si>
    <t>17.</t>
  </si>
  <si>
    <t>18.</t>
  </si>
  <si>
    <t>ELEKTROTEHNIČKE INSTALACIJE</t>
  </si>
  <si>
    <t>Br. projekta: TD 249/19</t>
  </si>
  <si>
    <r>
      <t>Građevina:</t>
    </r>
    <r>
      <rPr>
        <sz val="16"/>
        <rFont val="Arial"/>
        <family val="2"/>
      </rPr>
      <t xml:space="preserve"> </t>
    </r>
  </si>
  <si>
    <r>
      <t>Lokacija:</t>
    </r>
    <r>
      <rPr>
        <sz val="16"/>
        <rFont val="Arial"/>
        <family val="2"/>
      </rPr>
      <t xml:space="preserve"> </t>
    </r>
  </si>
  <si>
    <t xml:space="preserve">TROŠKOVNIK  </t>
  </si>
  <si>
    <t>ELEKTROTEHNIČKIH  INSTALACIJA</t>
  </si>
  <si>
    <t>Obračun stavke vršit će se prema stvarno utrošenom materijalu, odnosno radovima.</t>
  </si>
  <si>
    <t>U troškovniku je potrebno ispuniti sve stavke pojedinačno i ukupno.</t>
  </si>
  <si>
    <t>POSEBNI TEHNIČKI UVJETI GRADNJE</t>
  </si>
  <si>
    <t>Planom organizacije gradilišta odrediti privremenu deponiju za otpadni materijal.</t>
  </si>
  <si>
    <t>Izvoditi radove prema zahtjevima iz projekta i odobrenjima nadležnih institucija.</t>
  </si>
  <si>
    <t>Izvođač radova odgovara za ispravnost izvršene isporuke i ugradnju.</t>
  </si>
  <si>
    <t>R.</t>
  </si>
  <si>
    <t>Opis stavke</t>
  </si>
  <si>
    <t>Količina</t>
  </si>
  <si>
    <t>br.</t>
  </si>
  <si>
    <t>h</t>
  </si>
  <si>
    <t>Spajanje UTP kabela na utičnice i na KO</t>
  </si>
  <si>
    <t>Atestiranje elektroinstalacije</t>
  </si>
  <si>
    <t>PDV 25%</t>
  </si>
  <si>
    <t>Dobava materijala i betoniranje stepenica.</t>
  </si>
  <si>
    <t>kg</t>
  </si>
  <si>
    <t>UKUPNA REKAPITULACIJA</t>
  </si>
  <si>
    <t>RADOVI</t>
  </si>
  <si>
    <t>OSNOVICA</t>
  </si>
  <si>
    <t>UKUPNO</t>
  </si>
  <si>
    <t>ELEKTROTEHNIČKI RADOVI</t>
  </si>
  <si>
    <t>Krnjak 5, 47242 Krnjak</t>
  </si>
  <si>
    <t>REKONSTRUKCIJA ZGRADE OPĆINE KRNJAK, KRNJAK 5, 47242 KRNJAK</t>
  </si>
  <si>
    <t>Karlovac, prosinac 2019.</t>
  </si>
  <si>
    <t>Dovratnik iz tipskih montažnih završno obojenih profila, predviđenih za širinu obrađenog zida 210-240 mm. Boja dovratnika po izboru projektanta.</t>
  </si>
  <si>
    <t>tipski ovjes + vatrootporna GK ploča R-30 (vlagootporna u san. čvoru), pogletano 3X bandažirano i spremno za bojenje</t>
  </si>
  <si>
    <t xml:space="preserve">Visina zida do 420 cm. U stavku uključena i upotreba lake pokretne skele. </t>
  </si>
  <si>
    <t>Mort za pojedine namjene mora imati slijedeće omjere, ako stavkom troškovnika nije drugačije određeno :
- vapneni mort 1:1 - za žbukanje stropova, 
- vapneni mort 1:3 - za unutarnje žbukanje,
- produžni cementni mort 1:2:5 - za zidanje zidova ispune i pregradnih zidova od 1/2 opeke na dalje,
- cementni mort 1:4 - za cementnu glazuru podova i ugradbu željeznih predmeta.</t>
  </si>
  <si>
    <t>Sve potrebne skele za građevinske radove moraju biti uračunate u jediničnim cijenama pojedinih stavaka troškovnika, te se ne smiju posebno obračunavati (ovo se ne odnosi na fasadnu skelu). Kod zidarskih ugradbi nije uračunata izrada ili dobava elemenata koji se ugrađuju, osim kada se to u stavci troškovnika posebno traži.</t>
  </si>
  <si>
    <t>Potreban originalni opšav za pojedinačnu ugradnju na kosi pokrov.</t>
  </si>
  <si>
    <t>Dobava  i postava novog ravnog  crijepa od gline, visoke kvalitete. Crijep se polaže na višestrešni krov. U jediničnu cijenu obuhvatiti sva potrebna rezanja  crijepa na uvalama i grebenima, te uz prodore na krovu, te za sljeme i strehu koristiti kraće tipske elemente crijepa kao i odzračne crepove pri sljemenu. Početni i završni red je dvostruki. Pokrov je jednostruki gusti.</t>
  </si>
  <si>
    <t>Unutarnja jednokrilna zaokretna vrata u GK otvoru  širine 12 cm.</t>
  </si>
  <si>
    <t>Unutarnja jednokrilna zaokretna vrata u GK otvoru širine 12 cm.</t>
  </si>
  <si>
    <t>Unutarnja dvokrilna zaokretna vrata u GK otvoru širine 12 cm.</t>
  </si>
  <si>
    <r>
      <t xml:space="preserve">Oblaganje zida, ugradbenih elemenata i drvene građe.
Dobava materijala i izrada obloge uz zid, te izrada vertikalnog kanala za prolaz instalacija (vertikalni instalacijski kanal) od  </t>
    </r>
    <r>
      <rPr>
        <u val="single"/>
        <sz val="9"/>
        <rFont val="Arial CE"/>
        <family val="0"/>
      </rPr>
      <t>vlagootpornih gipskartonskih  ravnih ploča</t>
    </r>
    <r>
      <rPr>
        <sz val="9"/>
        <rFont val="Arial CE"/>
        <family val="0"/>
      </rPr>
      <t xml:space="preserve">  debljine 12,5 mm. Kao i oblaganje ugradbenih vodokotlića te istake zbog drvene građe.</t>
    </r>
  </si>
  <si>
    <t xml:space="preserve">Dobava materijala, montaža i demontaža tipske montažne skele u skladu sa projektom skele u svrhu izvođenja krovne kućice na sjeverozapadnom pročelju zgrade. Skela sa zaštitnom ogradom na svakoj etaži, ograda uzdignuta minimalno 100 cm iznad strehe krova odnosno zabatnih zidova, uključivo ljestve na svakoj etaži, ljestve za pristup na krov, sve ograde, zaštitna podna horizontalna daska, juteno platno, statički proračun skele. U jediničnu cijenu uključena mjestimična priprema podloge, montaža skele sa svim elementima sukladno pravilima struke i važećem zakonu i pravilnicima o zaštiti na radu, za vrijeme trajanja radova, sve do završetka radova i primopredaje gradilišta investitoru. Obračun se vrši po m2 ortogonalne projekcije skele. U cijenu uračunati i naknadu za zauzimanje javnih površina te izradu i dostavu projekta skele. U cijeni obuhvatiti sav rad i materijal, uključujući sve pripremne radove za montažu skele na tlu, odnosno iznad kosoga krova susjedne zgrade.  </t>
  </si>
  <si>
    <t>Razotkrivanje dijela krova na mjestu stubišta i budućeg dizala. Uračunati demontažu svih slojeva krova koji se sastoji od "biber" crijepa, krovnih jelovih letvi dim. 3/5 cm, te rogova 10/12 cm.  U cijenu uključiti i deponiranje na gradilišnu deponiju, kao i privremeno pokrivanje PE folijom u fazi izvedbe radova kako bi se spriječilo procurivanje oborinske vode i oštećenja opreme u nižim etažama. Obračun po m2 demontiranog krova.</t>
  </si>
  <si>
    <t>Probijanje otvora za izvedbu stolarije i instalacije u potkrovlju u postojećem zidu debljine do 45 cm od opeke sa AB serklažima, te prijenos na gradilišnu deponiju. Obračun prema m2 odštemanog zida.</t>
  </si>
  <si>
    <r>
      <t>Zidanje zidova debljine 38,0 cm
Zidanje vanjskih zidova  debljine 38 cm, iz šuplje blok opeke većeg formata s visokim termo-izolacijskim svojstvima (</t>
    </r>
    <r>
      <rPr>
        <sz val="9"/>
        <rFont val="Arial"/>
        <family val="2"/>
      </rPr>
      <t>λ</t>
    </r>
    <r>
      <rPr>
        <sz val="9"/>
        <rFont val="Arial CE"/>
        <family val="0"/>
      </rPr>
      <t>=0,162 W/m</t>
    </r>
    <r>
      <rPr>
        <vertAlign val="superscript"/>
        <sz val="9"/>
        <rFont val="Arial CE"/>
        <family val="0"/>
      </rPr>
      <t>1</t>
    </r>
    <r>
      <rPr>
        <sz val="9"/>
        <rFont val="Arial CE"/>
        <family val="0"/>
      </rPr>
      <t>K) u produžnom mortu M-10.</t>
    </r>
  </si>
  <si>
    <t>U stavku je uključeno rezanje zadnjeg reda opeke tamo gdje je potrebno, poput visina parapeta, zidova, kao i podravnanje XPS pločama do poravnanja lica sa postojećim zidom. Dobava materijala i izvedba.</t>
  </si>
  <si>
    <r>
      <t xml:space="preserve">Podloge
Dobava materijala i izrada armiranog cementnog estriha debljine 4-6 cm, preko već postavljenog polistirena na podnim površinama, od cementnog morta M-10 armiranog čeličnim mikrovlaknima (u varijanti dobava i ugradnja mreže Q-257), uključujući dobavu i postavu elastificiranog polistirena debljine 1 cm kao </t>
    </r>
    <r>
      <rPr>
        <u val="single"/>
        <sz val="9"/>
        <rFont val="Arial CE"/>
        <family val="0"/>
      </rPr>
      <t>dilatacije uz zidove, te sa izvedbom propisanih dilatacija.</t>
    </r>
  </si>
  <si>
    <r>
      <t>Žbukanje zidova
Prskanje rijetkim cementnim mortom, kao i žbukanje ''</t>
    </r>
    <r>
      <rPr>
        <u val="single"/>
        <sz val="9"/>
        <rFont val="Arial CE"/>
        <family val="0"/>
      </rPr>
      <t>grubom</t>
    </r>
    <r>
      <rPr>
        <sz val="9"/>
        <rFont val="Arial CE"/>
        <family val="0"/>
      </rPr>
      <t>'' produžnom žbukom i finom zidova od opeke. Stavka uključuje i dobavu materijala, te transport do mjesta ugradnje (visina žbukanja do 400 cm). Stavka uključuje upotrebu potrebne skele.</t>
    </r>
  </si>
  <si>
    <t>a/ beton</t>
  </si>
  <si>
    <t>b/ oplata</t>
  </si>
  <si>
    <t>c/ armatura</t>
  </si>
  <si>
    <r>
      <t xml:space="preserve">Čišćenje
Radovi na čišćenju zgrade tijekom gradnje 3-5 puta, kao i završno čišćenje, uključujući uklanjanje otpada s gradilišta, kao i popravak svih oštećenja. Obračun u </t>
    </r>
    <r>
      <rPr>
        <u val="single"/>
        <sz val="9"/>
        <rFont val="Arial CE"/>
        <family val="0"/>
      </rPr>
      <t>paušalnom iznosu.</t>
    </r>
  </si>
  <si>
    <t>Krovni prozor 78 x 140 cm</t>
  </si>
  <si>
    <t>Dobava i ugradnja krovnog prozora dim 78 x 140 cm,  sa tipskim opšavom za crijep.</t>
  </si>
  <si>
    <t>Dobava i ugradnja krovne konstrukcije za krovnu istaku iznad stubišta i dizala. Stavka obuhvaća rad i materijal za izvedbu dijela krovišta  iz jelovine II.  klase, te njihovu obradu i pripasivanje uz dijelove postojeće konstrukcije. Sva nova građa mora biti zaštićena fungicidnim premazom. U jediničnoj cijeni su obuhvaćeni svi potrebni radovi, materijal, spojna sredstva, kao i sva potrebna podupiranja  i eventualne demontaže i ponovna montaža dijela postojeće konstrukcije koja se zadržava. Sve spojeve i veze izvesti prema  pravilima struke. Obračun po m3 ugrađene građe.</t>
  </si>
  <si>
    <t>Dobava i ugradnja limarskih opšava od pocinčanog bojanog lima u boji prema odabiru investitora. Koristi se lim debljine 1,5 mm sve prema pravilima struke i u dogovoru sa sudionicima projekta. Obračun po m1 ugrađenog opšava.  U cijenu uključiti spojeve sa postojećim opšavima.</t>
  </si>
  <si>
    <t xml:space="preserve">Preinaka krovne konstrukcije na način da se postojeća konstrukcija kvalitetno osigura i podupre, nakon toga se postojeći kosi stupovi demontiraju, ugrađuje se čelični profil HEA140 koji se učvršćuje u postojeću konstrukciju na koju se ugrađuju novi stupovi od jelove građe zaštićene fungicidom dimenzija 14/14/270 cm. Na spoju stupa i grede se ugrađuju kosnici ili "ruke". Nakon trajne ukrute konstrukcije slaže se drveni roštilj bočno ovješen za HEA čelični profil na što dolazi sustav suhog estriha koji se sastoji od 2x OSB ploče 24 mm </t>
  </si>
  <si>
    <t>Visina opločenja je 240 cm u svim sanitarijama i 150 cm u čajnim kuhinjama. 
U stavku uključeno i fugiranje poboljšanom fugir masom s dodacima za vodoodbojnost i sprječavanje pojave plijesni, kao i izvedba dilatacijske fuge na spoju s podnim pločicama iz prethodne stavke, kod koje je obračunato punilo kompatibilno s odabranom keramikom.</t>
  </si>
  <si>
    <r>
      <t xml:space="preserve">Rubne letvice
Dobava materijala i postava </t>
    </r>
    <r>
      <rPr>
        <u val="single"/>
        <sz val="9"/>
        <rFont val="Arial CE"/>
        <family val="0"/>
      </rPr>
      <t>hrastovih</t>
    </r>
    <r>
      <rPr>
        <sz val="9"/>
        <rFont val="Arial CE"/>
        <family val="0"/>
      </rPr>
      <t xml:space="preserve"> rubnih letvica iz punog drva, visine 6 cm, odgovarajućih za podne obloge iz prethodne stavke. Letvice se pričvršćuju za zid . 
U stavku je uključeno trostruko lakiranje, kao i sav potreban pričvrsni materijal. </t>
    </r>
  </si>
  <si>
    <t>Interijerska stolarska obloga spremišnog i arhivskog prostora sa kliznim elementima radi dostupnosti arhive. Element se izvodi od iverala sa završnom oblogom prema odabiru investitora. Obračun po m2 elemenata. Količinu kliznih elemenata predvidjeti 70% ukupne površine obloge.</t>
  </si>
  <si>
    <t>Izrada, dostava i ugradnja unutarnjih jednokrilnih, zaokretnih punih vrata proizvodne mjere 95 x 205 cm, svijetlog (prolaznog) otvora 87/201 cm, koja se otvaraju u prostoriju, bez razlike u visini podova.</t>
  </si>
  <si>
    <t>Okov (sistemski):
- 3 nadgradne spojnice za zaokretno krilo
- 1 usadna brava sa cilindričnim uloškom
- 1 par kvaka i štitnika 
- 1 podni odbojnik</t>
  </si>
  <si>
    <t>Izrada, dostava i ugradnja unutarnjih jednokrilnih, zaokretnih punih vrata proizvodne mjere 80 x 205 cm, svijetlog (prolaznog) otvora 72/201 cm, koja se otvaraju u prostoriju, bez razlike u visini podova.</t>
  </si>
  <si>
    <t>Izrada, dostava i ugradnja unutarnjih jednokrilnih, zaokretnih punih vrata proizvodne mjere 70 x 205 cm, svijetlog (prolaznog) otvora 62/201 cm, koja se otvaraju u prostoriju, bez razlike u visini podova.</t>
  </si>
  <si>
    <t>Izrada, dostava i ugradnja unutarnjih jednokrilnih, zaokretnih punih vrata proizvodne mjere 160 x 205 cm, svijetlog (prolaznog) otvora 154/201 cm, koja se otvaraju u prostoriju, bez razlike u visini podova.</t>
  </si>
  <si>
    <t xml:space="preserve">U cijenu stavke uključena tipska metalna podkonstrukcija, sva pričvrsna i spojna sredstva, bandažiranje i gletanje gipsanom masom na mjestima međusobnog spoja gipsanih ploča, te izvedba vidljivog spoja s ožbukanim zidom (zakošeni rub ploče s upuštenom ispunom akrilnim kitom), kao i upotrebu lake pokretne skele. </t>
  </si>
  <si>
    <t>U cijenu stavke uračunata podkonstrukcija od UA profila za dodatno ojačanje otvora vrata. Direktno na UA profil se učvršćuje dovratnik. Obračun po m2 zida.</t>
  </si>
  <si>
    <t>U stavku uključena i upotreba lake pokretne skele.</t>
  </si>
  <si>
    <t>Nove podložne žbuke prije bojanja sušimo 3 do 4 tjedna (najmanje 7 do 10 dana za svaki cm debljine, za lake toplinsko-izolacijske žbuke to vrijeme iznosi 5 do 7 dana), za betonske podloge to vrijeme iznosi najmanje mjesec dana (navedeno vrijeme sušenja vrijedi za normalne uvjete : T= +20 ºC, rel. vl.=65 %).</t>
  </si>
  <si>
    <t>Boja po izboru projektanta.</t>
  </si>
  <si>
    <t>Izvedba "šliceva" od 15 cm u zidu, za bolje nasjedanje armature. Šlicevi se izvode uz podeste i gazišta na stubištu, te u vanjskim zidovima potkrovlja.</t>
  </si>
  <si>
    <t>Natpis sa brojem ureda i pripremom za ime djelatnika i namjenu prostorije. Prema izboru investitora.</t>
  </si>
  <si>
    <t>Natpis s radnim vremenom.
Izrada i postava natpisa od samoljepljive folije na staklo ulazne stijene na kojem su podaci o radnom vremenu.</t>
  </si>
  <si>
    <t>Iskop rova za polaganje cijevi, širine 0,60 m, dubine 1,0 m od kote uređenog terena te građevinskih jama za vodomjerno okno, u materijalu klase "C", kao i za septičku jamu. Iskop izvesti pravilnim odsjecanjem bočnih strana i dna rova. Materijal od iskopa deponirati na jednu stranu rova, najmanje 1,0 m od ruba rova. Predviđa se 20% iskopa izvesti ručno, a 80% strojno. U stavku je uračunata i geodetska kontrola iskopa rova u pogledu pravocrtnosti iskopa i dubinu predviđenu projektom. Iskop vršiti prije izrade konstrukcije ceste, ali mora osigurati zaštitnu debljinu od 30,0 cm iznad cijevi. Obračun po m3 iskopanog materijala.</t>
  </si>
  <si>
    <t>Dobava i montaža cijevi tipa PP kompozitnih cijevi za radni pritisak od 10 bara sa svim potrebnim spojnim elementima (fitinzima). Uračunat prijenos, spojni materijal, materijal potreban za učvršćenje cjevovoda odnosno ovješenje cjevovoda, pokretna skela za montažu te materijal za izolaciju (u prostoru kamena vuna u oblozi od alu folije klase A, u zidu od pjenaste gume klase B) cjevovoda. Cijevi se polažu u zidovima u sanitarnim čvorovima te ispod stropa zgrade. Obračun po m1 izvedenog cjevovoda.</t>
  </si>
  <si>
    <t>Dobava i montaža ravnih, podzidnih, propusnih ventila s kapom i rozetom. Obračun po ugrađenom komadu.</t>
  </si>
  <si>
    <t>Dobava i montaža kutnih, propusnih ventila s kapom i rozetom te filter mrežicom. Obračun po ugrađenom komadu.</t>
  </si>
  <si>
    <t>Geodetsko snimanje izvedenog cjevovoda i zasunskih komora sa ucrtavanjem podataka u katastarske podloge podzemnih instalacija te izrada projekta izvedenog stanja u 3 primjerka + CD.</t>
  </si>
  <si>
    <t xml:space="preserve">Iskolčenje trase kanalizacije prenošenjem podataka iz projekta i osiguranje iskolčenja osi. Opseg radova mora u svemu zadovoljiti potrebe građenja, kontrole radova, obračuna i drugoga. </t>
  </si>
  <si>
    <t xml:space="preserve">Kopanje probnih šliceva na mjestima križanja sa trasama drugih instalacija na priključku kanalizacije. Iskop se vrši ručno uz potreban oprez. Nakon detektiranja instalacija mjesto po potrebi privremeno zatrpati i osigurati. </t>
  </si>
  <si>
    <t xml:space="preserve">Kontrola montiranog cjevovoda unutrašnje kanalizacije na protočnosti i vodonepropusnost. O ispitivanju se mora voditi zapisnik koji potpisuju izvođač i nadzorni inženjer. </t>
  </si>
  <si>
    <t>Dobava i montaža "suhog" podnog slivnika sa sifonom, zaštitom od neugodnih mirisa i vertikalnim odnosno horizontalnim odvodom, sa okvirom od nehrđajučeg čelika 123 x 123 mm i pokrovnom rešekom od masivnog nehrđajućeg čelika. U cijenu su uračunate sve potrebne radnje i materijal potreban za montažu te izradu spoja na instalaciju kanalizacije. Obračun po montiranom komadu.</t>
  </si>
  <si>
    <r>
      <rPr>
        <b/>
        <sz val="9"/>
        <rFont val="Arial CE"/>
        <family val="0"/>
      </rPr>
      <t>Ugradnja</t>
    </r>
    <r>
      <rPr>
        <sz val="9"/>
        <rFont val="Arial CE"/>
        <family val="0"/>
      </rPr>
      <t xml:space="preserve">
Ugradnju prozora, vrata i fasade izvesti prema smjernicama RAL i smjernicama dobavljača sistema. </t>
    </r>
  </si>
  <si>
    <r>
      <t>Čvrstoća ljepila na posmik na zidovima mora biti 0,5 N/cm</t>
    </r>
    <r>
      <rPr>
        <vertAlign val="superscript"/>
        <sz val="9"/>
        <rFont val="Arial CE"/>
        <family val="0"/>
      </rPr>
      <t>2</t>
    </r>
    <r>
      <rPr>
        <sz val="9"/>
        <rFont val="Arial CE"/>
        <family val="0"/>
      </rPr>
      <t>, a čvrstoća na pritisak na podovima ne smije biti manja od čvrstoće podloge.</t>
    </r>
  </si>
  <si>
    <r>
      <t>Prema tehničkim uvjetima za keramičarske radove treba izvesti dilatacijske reške na konstrukcijskim spojevima, spojevima obloge duž zidova i stupova te na površinama većim od 25 m</t>
    </r>
    <r>
      <rPr>
        <vertAlign val="superscript"/>
        <sz val="9"/>
        <rFont val="Arial CE"/>
        <family val="0"/>
      </rPr>
      <t>2</t>
    </r>
    <r>
      <rPr>
        <sz val="9"/>
        <rFont val="Arial CE"/>
        <family val="0"/>
      </rPr>
      <t>. Širina dilatacijske fuge mora se pravilno dimenzionirati.</t>
    </r>
  </si>
  <si>
    <t xml:space="preserve">Okov (sistemski):                
- 3 nadgradne spojnice za zaokretno krilo
- 1 usadna brava sa cilindričnim uloškom
- 2 para  kvaka i štitnika 
- 2 podni odbojnik                                                                                       - 1 rigl za sekundarno krilo                                             </t>
  </si>
  <si>
    <r>
      <t xml:space="preserve"> </t>
    </r>
    <r>
      <rPr>
        <sz val="9"/>
        <rFont val="Times New Roman"/>
        <family val="1"/>
      </rPr>
      <t xml:space="preserve">                  </t>
    </r>
    <r>
      <rPr>
        <sz val="9"/>
        <rFont val="Symbol"/>
        <family val="1"/>
      </rPr>
      <t>Æ</t>
    </r>
    <r>
      <rPr>
        <sz val="9"/>
        <rFont val="Arial"/>
        <family val="2"/>
      </rPr>
      <t xml:space="preserve">20 mm </t>
    </r>
  </si>
  <si>
    <r>
      <t xml:space="preserve"> </t>
    </r>
    <r>
      <rPr>
        <sz val="9"/>
        <rFont val="Times New Roman"/>
        <family val="1"/>
      </rPr>
      <t xml:space="preserve">                  </t>
    </r>
    <r>
      <rPr>
        <sz val="9"/>
        <rFont val="Symbol"/>
        <family val="1"/>
      </rPr>
      <t>Æ</t>
    </r>
    <r>
      <rPr>
        <sz val="9"/>
        <rFont val="Arial"/>
        <family val="2"/>
      </rPr>
      <t xml:space="preserve">25 mm </t>
    </r>
  </si>
  <si>
    <r>
      <t xml:space="preserve"> </t>
    </r>
    <r>
      <rPr>
        <sz val="9"/>
        <rFont val="Times New Roman"/>
        <family val="1"/>
      </rPr>
      <t xml:space="preserve">                  </t>
    </r>
    <r>
      <rPr>
        <sz val="9"/>
        <rFont val="Symbol"/>
        <family val="1"/>
      </rPr>
      <t>Æ</t>
    </r>
    <r>
      <rPr>
        <sz val="9"/>
        <rFont val="Arial"/>
        <family val="2"/>
      </rPr>
      <t xml:space="preserve">32 mm </t>
    </r>
  </si>
  <si>
    <r>
      <t xml:space="preserve"> </t>
    </r>
    <r>
      <rPr>
        <sz val="9"/>
        <rFont val="Times New Roman"/>
        <family val="1"/>
      </rPr>
      <t xml:space="preserve">                  </t>
    </r>
    <r>
      <rPr>
        <sz val="9"/>
        <rFont val="Symbol"/>
        <family val="1"/>
      </rPr>
      <t>Æ</t>
    </r>
    <r>
      <rPr>
        <sz val="9"/>
        <rFont val="Arial"/>
        <family val="2"/>
      </rPr>
      <t>15 mm</t>
    </r>
  </si>
  <si>
    <r>
      <t xml:space="preserve"> </t>
    </r>
    <r>
      <rPr>
        <sz val="9"/>
        <rFont val="Times New Roman"/>
        <family val="1"/>
      </rPr>
      <t xml:space="preserve">                  </t>
    </r>
    <r>
      <rPr>
        <sz val="9"/>
        <rFont val="Symbol"/>
        <family val="1"/>
      </rPr>
      <t>Æ</t>
    </r>
    <r>
      <rPr>
        <sz val="9"/>
        <rFont val="Arial"/>
        <family val="2"/>
      </rPr>
      <t>20 mm</t>
    </r>
  </si>
  <si>
    <r>
      <t xml:space="preserve"> </t>
    </r>
    <r>
      <rPr>
        <sz val="9"/>
        <rFont val="Times New Roman"/>
        <family val="1"/>
      </rPr>
      <t xml:space="preserve">            </t>
    </r>
    <r>
      <rPr>
        <sz val="9"/>
        <rFont val="Symbol"/>
        <family val="1"/>
      </rPr>
      <t>Æ</t>
    </r>
    <r>
      <rPr>
        <sz val="9"/>
        <rFont val="Arial"/>
        <family val="2"/>
      </rPr>
      <t>15 mm</t>
    </r>
  </si>
  <si>
    <r>
      <t xml:space="preserve"> </t>
    </r>
    <r>
      <rPr>
        <sz val="9"/>
        <rFont val="Times New Roman"/>
        <family val="1"/>
      </rPr>
      <t xml:space="preserve">            </t>
    </r>
    <r>
      <rPr>
        <sz val="9"/>
        <rFont val="Arial"/>
        <family val="2"/>
      </rPr>
      <t>50 mm</t>
    </r>
  </si>
  <si>
    <r>
      <t xml:space="preserve"> </t>
    </r>
    <r>
      <rPr>
        <sz val="9"/>
        <rFont val="Times New Roman"/>
        <family val="1"/>
      </rPr>
      <t xml:space="preserve">            </t>
    </r>
    <r>
      <rPr>
        <sz val="9"/>
        <rFont val="Arial"/>
        <family val="2"/>
      </rPr>
      <t>75 mm</t>
    </r>
  </si>
  <si>
    <r>
      <t xml:space="preserve"> </t>
    </r>
    <r>
      <rPr>
        <sz val="9"/>
        <rFont val="Times New Roman"/>
        <family val="1"/>
      </rPr>
      <t xml:space="preserve">            </t>
    </r>
    <r>
      <rPr>
        <sz val="9"/>
        <rFont val="Arial"/>
        <family val="2"/>
      </rPr>
      <t>110 mm</t>
    </r>
  </si>
  <si>
    <t>Dobava i ugradnja konzolne WC školjke od keramike I klase sa pripadajućim daskom sa poklopcem, podzidnim vodokotlićem te nosivom potkonstrukcijom, tipka za aktiviranje: 2-količinsko ispiranje. Stavkom je obuhvaćena priprema, prijenos materijala, montaža, spoj na instalaciju vodovoda i kanalizacije, ispitivanje te sav potreban pribor i materijal za navedene radnje. Obračun po kompletu.</t>
  </si>
  <si>
    <r>
      <t>-</t>
    </r>
    <r>
      <rPr>
        <sz val="9"/>
        <rFont val="Times New Roman"/>
        <family val="1"/>
      </rPr>
      <t xml:space="preserve">         </t>
    </r>
    <r>
      <rPr>
        <sz val="9"/>
        <rFont val="Arial"/>
        <family val="2"/>
      </rPr>
      <t>Držač za toaletni papir od inoxa</t>
    </r>
  </si>
  <si>
    <r>
      <t>-</t>
    </r>
    <r>
      <rPr>
        <sz val="9"/>
        <rFont val="Times New Roman"/>
        <family val="1"/>
      </rPr>
      <t xml:space="preserve">         </t>
    </r>
    <r>
      <rPr>
        <sz val="9"/>
        <rFont val="Arial"/>
        <family val="2"/>
      </rPr>
      <t xml:space="preserve">Držač za WC četku od inoxa+četka </t>
    </r>
  </si>
  <si>
    <r>
      <t xml:space="preserve"> </t>
    </r>
    <r>
      <rPr>
        <sz val="9"/>
        <rFont val="Times New Roman"/>
        <family val="1"/>
      </rPr>
      <t xml:space="preserve">           </t>
    </r>
    <r>
      <rPr>
        <sz val="9"/>
        <rFont val="Arial"/>
        <family val="2"/>
      </rPr>
      <t>Držač za papirnate ručnike od inoxa</t>
    </r>
  </si>
  <si>
    <r>
      <t>-</t>
    </r>
    <r>
      <rPr>
        <sz val="9"/>
        <rFont val="Times New Roman"/>
        <family val="1"/>
      </rPr>
      <t xml:space="preserve">         </t>
    </r>
    <r>
      <rPr>
        <sz val="9"/>
        <rFont val="Arial"/>
        <family val="2"/>
      </rPr>
      <t>Držač za tekući sapun zidni od inoxa</t>
    </r>
  </si>
  <si>
    <t>2. MONTERSKI RADOVI</t>
  </si>
  <si>
    <t>Karlovac, veljača 2022.</t>
  </si>
  <si>
    <t>Hidroizolacijski premaz  
Hidroizolacijski premaz podova u sanitarnim čvorovima nadzemnih etaža, izvesti s dvokomponentnim fleksibilnim (cementnim) mineralnim vodonepropusnim premazom s ugradnjom tipiziranih traka i uglova na spojevima zida i poda. Dobava materijala i izvedba prema uputama proizvođača.</t>
  </si>
  <si>
    <t>Izrada, doprema na gradilište i stolarsko pripasivanje svokrilnog prozora  izvedenog iz PVC profila  kao npr.,  koeficijent prolaza topline k = 1,3 W/m2K (a sve prema napomeni). Dimenzija je 140 x 160 cm. Ostakljenje se izvodi IZO LAMISTAL staklom 6+10+6 mm LOW-e ili jednakovrijedno s "k" vrijednošću stakla ne većom od 1,1 W/m2K. Uz stavku u cijenu predvidjeti poluolivu prema izboru investitora u zidu od opeke debljine 45 cm. Izrada prema šemi sa mjerama kontroliranim na gradnji i sa detaljima ovjerenim od projektanta. Mjesto ugradnje: čajna kuhinja</t>
  </si>
  <si>
    <t>Pločice se polažu na već izvedenu podlogu od  cementnog  estriha, prethodno očišćenog i otprašenog, ljepljenjem pomoću poboljšanog cementnog fleksibilnog ljepila, s produženim otvorenim vremenom i pojačanom razlivenosti u kvaliteti razred C2TE/SI ili jednakovrijedno.</t>
  </si>
  <si>
    <t>- za opekarske proizvode: HRN-B.D1.009, HRN-B.D1.010, HRN-B.D1.011, HRN-B.D1.013, HRN-B.D1.014, HRN-B.D1.015, HRN-B.D1.024, HRN-B.D1.030 ili jednakovrijedno
- za betonske blokove: HRN-U.N1.011, HRN-U.N1.020, HRN-U.N1.100 ili jednakovrijedno
- za plino i pjenobetonske proizvode: HRN-U.M1.050, HRN-U.M1.054, HRN-U.M1.056, HRN-U.M1.058 ili jednakovrijedno</t>
  </si>
  <si>
    <t>- za gips i gipsane elemente: HRN-B.C1.030,  HRN-U.N2.010 ili jednakovrijedno
- za cement: HRN-B.C1.011 ili jednakovrijedno
- za građevinsko vapno: HRN-B.C1.021 ili jednakovrijedno
- za mort za žbukanje i zidanje: HRN-U.M2.010, HRN-U.M2.012, HRN-U.M8.002. ili jednakovrijedno</t>
  </si>
  <si>
    <t>- bitumenske ljepenke: HRN.U.M3.232 ili jednakovrijedno;
- hladni bitumenski premaz: HRN.U.M3.240 ili jednakovrijedno;
- vrući bitumenski premaz: HRN.U.M3.244 ili jednakovrijedno;
- bitumenska ljepenka s uloškom od staklenog voala: HRN.U.M3.231 ili jednakovrijedno;</t>
  </si>
  <si>
    <t>- bitumenske trake za varenje (sastav i uvjeti kvalitete): HRN.U.M.300 ili jednakovrijedno;
- kombi ploče (stiropor): HRN EN 13168 ili jednakovrijedno;        
- kombi ploče (kamena vuna): HRN EN 13168 ili jednakovrijedno;
- stiropor u pločama: HRN EN 13163 ili jednakovrijedno;</t>
  </si>
  <si>
    <t>Izrada, doprema na gradilište i stolarsko pripasivanje jednokrilnog prozora  izvedenog iz PVC profila, koeficijent prolaza topline k = 1,3 W/m2K (a sve prema napomeni). Dimenzija je 70 x 70 cm. Ostakljenje se izvodi IZO LAMISTAL staklom 6+10+6 mm LOW-e ili jednakovrijedno s "k" vrijednošću stakla ne većom od 1,1 W/m2K. Uz stavku u cijenu predvidjeti poluolivu prema izboru investitora u zidu od opeke debljine 45 cm. Izrada prema šemi sa mjerama kontroliranim na gradnji i sa detaljima ovjerenim od projektanta. Mjesto ugradnje: sanitarije.</t>
  </si>
  <si>
    <t>Laminirano drvo, zaštićeno s dva sloja bezbojnog laka, izvana pokrovni profili od antracit-sivo bojanog aluminija (kao RAL Classic 7043 ili jednakovrijedno), središnji ovjes, ručka za otvaranje, ventilacijski preklop, dvostruko brtvljenje.</t>
  </si>
  <si>
    <t>Keramičarske radove treba izvoditi u skladu sa Tehničkim uvjetima za izvođenje keramičarskih radova - HRN-U.F2.011 ili jednakovrijedno, a upotrebljavati samo materijale koji odgovaraju normama s obaveznom primjenom i to :</t>
  </si>
  <si>
    <t>- cement za mort - HRN-B.C1.010 do 015 ili jednakovrijedno</t>
  </si>
  <si>
    <t>- pločice za oblaganje pročelja - HRN-B.D1.335,  HRN.B.D1.334 ili jednakovrijedno</t>
  </si>
  <si>
    <t>- pločice za oblaganje zidova - HRN-B.D1.300,  HRN-B.D1.301,  HRN-B.D8.460 ili jednakovrijedno</t>
  </si>
  <si>
    <t>- podne pločice - HRN-B.D1.310,  HRN-B.D1.305,  HRN-B.D1.306,  HRN-B.D1.320 ili jednakovrijedno</t>
  </si>
  <si>
    <t>Obloga se polaže ljepljenjem pomoću poboljšanog cementnog fleksibilnog ljepila, s produženim otvorenim vremenom i pojačanom  razlivenosti razred C2TE/SI ili jednakovrijedno, na već izvedeno podravnanje cementnim mortom, koje je uračunato u cijenu stavke.</t>
  </si>
  <si>
    <t>Parketarske radove treba izvoditi u skladu sa Tehničkim uvjetima za podopolagačke radove HRN-U.F2.016 ili jednakovrijedno i Pravilnikom o tehničkim mjerama i uvjetima za završne radove u zgradarstvu prema točki 6. "Podovi", koji propisuju u čl. 47-53 uvjete projektiranja, kvalitete i izvedbe.</t>
  </si>
  <si>
    <r>
      <t xml:space="preserve">Kosi stropni podgled
Dobava materijala i izrada dekorativnog ovješenog podgleda koji se izvodi od </t>
    </r>
    <r>
      <rPr>
        <u val="single"/>
        <sz val="9"/>
        <rFont val="Arial CE"/>
        <family val="0"/>
      </rPr>
      <t>vatrootporne gipskartonske ravne ploče R-30</t>
    </r>
    <r>
      <rPr>
        <sz val="9"/>
        <rFont val="Arial CE"/>
        <family val="0"/>
      </rPr>
      <t xml:space="preserve"> debljine 12,5 mm ili jednakovrijedno, kako bi zadovoljila otpornost na požar 30 min. U sanitarnom čvoru predvidjeti vlagootpornu GK ploču</t>
    </r>
  </si>
  <si>
    <t>Oblaganje prostorije za izvedbu ortopan snimanja sa jedne strane oplatom od jedne standardne GKB ploče i jedne GKFI "dijamant" ploče i druge strane oplatom od 4 "safeboard" ploče ili jednakovrijedno debljine zida 15 cm. Obračun po m2 izvedene obloge.</t>
  </si>
  <si>
    <t>Pregradni zid debljine 12,5 cm. 
Područje ugradnje 1. prema HRN DIN 18183 ili jednakovrijedno. Dobava materijala i izrada pregradnog zida ukupne debljine 12,5 cm.</t>
  </si>
  <si>
    <t>Za izradu se koriste:
- gipskartonska standardna ploča 2x1,25 (2,5 cm)
- tipski čelični, pocinčani profili "CW 75" (deb. poc. lima 0,6 mm) prema HRN EN 14195 ili jednakovrijedno, s učvršćenom ispunom mineralne vune debljine 8 cm (8,0 cm)
- gipskartonska standardna ploča 2x1,25 (2,5 cm)</t>
  </si>
  <si>
    <t>Boje nanosimo samo u odgovarajućim vremenskim i mikroklimatskim uvjetima: temperatura zraka i zidne podloge ne smije biti niža od +5 ºC i viša od 35 ºC.
HRN U.F2.012, U.F2.013 ili jednakovrijedno</t>
  </si>
  <si>
    <t>Snimak izvedenog stanja u 3 primjerka plus snimka na CD-u svega izvedenog uključujući i instalacije. Obračun prema kompletu.</t>
  </si>
  <si>
    <t>Ispitivanje cjevovoda na tlak vodom prema odredbama DIN-a (DIN 4279) ili jednakovrijedno i uputama DVGW (radni list W 322) ili jednakovrijedno. Punjenje cjevovoda vodom i tlačenje upotrebom tlačne crpke. Uračunato vrijeme trajanja tlačne probe s preuzimanjem te pražnjenje cjevovoda. Kod ispitivanja je uključena izrada privremenih uporišta, cjelokupna montaža i demontaža kao i sav potreban materijal. Uračunati su i potrebni prijenosi ako se tlačna proba izvodi po dionicama. Tlačna proba za PE cijevi se izvodi na zatrpanom rovu. Izvođač može za svoje potrebe izvršiti tlačnu probu na nezatrpanom rovu. Obračun po m.</t>
  </si>
  <si>
    <t>Ovi tehnički uvjeti mijenjaju se ili nadopunjavaju opisom pojedinih stavki troškovnika i programom kontrole i osiguranja kvalitete.</t>
  </si>
  <si>
    <t xml:space="preserve">Svi limarski elementi koji se pojavljuju kao opšavi na fasadni ili pokrivački sustavi na krovu građevine moraju udovoljavati zahtjevima "Tehničkog propisa o racionalnoj uporabi energije i toplinskoj zaštiti u zgradama" (NN br. 128/15, 70/18, 73/18, 86/18, 102/20), odnosno, moraju zadovoljiti  tehnička i fizikalna svojstva predviđena u Projektu fizikalnih svojstava građevine, koji je sastavni dio njenog Glavnog projekta, a u kojem je određeno da ukupni koeficijent prolaza topline ''ravnih i skošenih krovova'' građevine iznosi Umax=0,25 W/m²K. </t>
  </si>
  <si>
    <r>
      <t xml:space="preserve">U cijeni stavke uključena tipska metalna podkonstrukcija, ovjes za armiranobetonsku stropnu ploču, obrada prodora za rasvjetna tijela, ventilaciju i sl., sva pričvrsna i spojna sredstva, bandažiranje i </t>
    </r>
    <r>
      <rPr>
        <u val="single"/>
        <sz val="9"/>
        <rFont val="Arial CE"/>
        <family val="0"/>
      </rPr>
      <t>gletanje</t>
    </r>
    <r>
      <rPr>
        <sz val="9"/>
        <rFont val="Arial CE"/>
        <family val="0"/>
      </rPr>
      <t xml:space="preserve"> gipsanom masom na mjestima međusobnog spoja gipsanih ploča, te izvedba vidljivog spoja s ožbukanim zidom (zakošeni rub ploče s upuštenom ispunom akrilnim kitom), kao i upotrebu lake pokretne skele. Montaža na visini do 250 cm, a u vijećnici do 420 cm ili prema dogovoru sa investitorom.</t>
    </r>
  </si>
  <si>
    <t xml:space="preserve">Natpisi prostorija.
Izrada i postava pločica, plastificiranih i samoljepljivih na vratima s natpisom " WC ženski", "WC muški" i sl. </t>
  </si>
  <si>
    <t>Energetski certifikat zgrade.
Usluga izrade Energetskog cestifikata zgrade (u četiri primjerka) od strane za to ovlaštene osobe, a sve sukladno "Zakonu o gradnji" (NN 153/13, 20/17, 39/19, 125/19).</t>
  </si>
  <si>
    <t xml:space="preserve">Uređaj za biološko pročišćavanje otpadnih voda (kao BIOTIP kup 8 ES ili jednakovrijedno) koji je izveden iz PP-C materijala kao plastični vodonepropusni bazen podijeljen na dijelove prema zasebnim mehaničko-biološkim cjelinama u kojima se odvijaju faze pročišćavanja otpadnih voda, a se sastoji iz potrebnih kompresora, razvodnog cjevovoda, aeratora, sekundarnog taložnika sa montažom i sa svim nespomenutim dijelovima za pravilno funkcioniranje sljedećih karakteristika:
Ukupna visina, mm 1900
Unutarnji promjer, mm 1600
Visina ulazne cijevi, mm 1450
Visina izlazne cijevi, mm 1400
Težina, kg 120
Instalirana snaga, W 90+90 W
Proizvođač treba imati ISO certifikate 9001:2015, 14001:2015 te ateste vodonepropusnosti uređaja, atest PP-C materijala, te preslike navedenih normi
Uređaj izvesti u skladu sa normama:
Hrvatskom normom:  HRN EN 12255-1 ili jednakovrijedno
Hrvatskom normom:  HRN EN 12255-6 ili jednakovrijedno
Hrvatskom normom: HRN EN 12566-1:2002/A1:2003 ili jednakovrijedno
Hrvatskom normom: HRN EN 12566-1 ili jednakovrijedno
Hrvatskom normom: HRN EN 12566-3 ili jednakovrijedno
Njemačkim propisom:  ATV – 122 ili jednakovrijedno
Uređaji bez prethodnih tj. primarnih taložnika
Izlazna voda mora zadovoljavati uvjete za ispuštanje vode prema Pravilniku o graničnim vrijednostima emisija otpadnih voda (NN 26/20).
U cijenu uračunati dopremu i postavljanje u prethodno napravljen iskop, puštanje u rad, svu atestnu dokumentaciju i uputstva za rad i održavanje.
</t>
  </si>
  <si>
    <t>Pranje i dezinfekcija cjevovoda prema općim uputstvima nadležnog komunalnog poduzeća i tehničkim uvjetima ovog projekta. Dezinfekciju treba vršiti dok se ne postigne kvaliteta propisana "Pravilnikom o zdravstvenoj ispravnosti vode za piće NN 47/08" o čemu treba dobaviti atest. U stavku je uračunat sav utrošak vode i dezinfekcijskog sredstva. Obračun po m.</t>
  </si>
  <si>
    <t>Pločice se postavljaju ljepljenjem na gotovu podlogu, a ljepljene pločica izvodi se odgovarajućim ljepilom. Za ljepljenje pločica mogu se upotrijebiti samo ona ljepila koja su od strane proizvođača deklarirana za određenu vrstu radova o čemu postoji atest. Kod svih postupaka koji prethode ljepljenju kao i kod ljepljenja pločica izvoditelj radova mora se strogo pridržavati receptura i uputa proizvođača ljepila.</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</si>
  <si>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 Obračun za hidroizolacije se vrši prema postojećim normama GN 301-500 ili jednakovrijedno.</t>
  </si>
  <si>
    <r>
      <t xml:space="preserve">NAPOMENE: Vanjska PVC stolarija izvodi se iz min. peterokomornih PVC profila sa čeličnim ojačanjima, koeficijent prolaza topline kompletnog prozora k=1,3 W/m2 K. Boja izvana - prema odabiru investitora, a s unutarnje strane bijela. </t>
    </r>
    <r>
      <rPr>
        <sz val="9"/>
        <rFont val="Arial CE"/>
        <family val="0"/>
      </rPr>
      <t xml:space="preserve">
- Spoj doprozornika i krila riješiti sa min dvije brtve.  
- Okov mora odgovarati važećim propisima i zahtjevima iz opisa stavke. Uz stavku gdje je predviđeno predvidjeti komplet panik okov. Otvaranje u smjeru evakuacije predvidjeti panik letvu te evakuacijsko tipkalo.  Sav okov je u cijeni stavke. U cijeni stavke su vanjske al. žaluzine s mehanizmom na ručnii pogon, te kutija s maskom i s opšavom gornje i bočnih špaleta prozora.  Ostakljenje prozora je  IZO staklom 4+16+4 mm, LOW E s vrijednošću stakla ne većom od 1,1 W/m2K, a uključuje se u cijenu stavke.Ukupni koeficijent cijele stijene prema elaboratu fizikalnih svojstava građevine. U cijeni sve radne platforme, pomične i nepomične skele za radove prema navedenim visinama. Svi opći opisi, opći uvjeti, obračunsko-tehničke specifikacije i sl. sastavni su dio troškovnika i moraju biti priloženi i ovjereni prilikom davanja ponude.</t>
    </r>
  </si>
  <si>
    <t>Izrada, doprema na gradilište i stolarsko pripasivanje trokrilnog prozora  izvedenog iz PVC profila   koeficijent prolaza topline k = 1,3 W/m2K (a sve prema napomeni). Dimenzija je 290 x 125 cm. Ostakljenje se izvodi IZO LAMISTAL staklom 6+10+6 mm LOW-e ili jednakovrijedno s "k" vrijednošću stakla ne većom od 1,1 W/m2K. Uz stavku u cijenu predvidjeti poluolivu prema izboru investitora u zidu od opeke debljine 45 cm. Izrada prema šemi sa mjerama kontroliranim na gradnji i sa detaljima ovjerenim od projektanta. Mjesto ugradnje: stubište.</t>
  </si>
  <si>
    <r>
      <t xml:space="preserve">Popločenje stuba
Dobava materijala i popločenje stuba tipskim gres porculanskim pločama tipa koji jednak tipu pločica iz prethodne stavke, kod čega se gazište oblaže pločama veličine maksimalno 33 x 60 x 2,4 cm ili jednakovrijedno u varijanti s upuštenim protukliznim prugama na početku stube, a čeona ploha pločicama veličine 33 x 60 x 1 cm, </t>
    </r>
    <r>
      <rPr>
        <u val="single"/>
        <sz val="9"/>
        <rFont val="Arial CE"/>
        <family val="0"/>
      </rPr>
      <t>sve jednakog tona kao i pločice poda hodnika i podesta.</t>
    </r>
  </si>
  <si>
    <r>
      <t xml:space="preserve">Stavka uključuje izradu nivelirajućeg sloja debljine maksimalno 5 mm, koji dolazi na cementni estrih ili beton. Podloga se, prije postavljanja obloge, mora isušiti do </t>
    </r>
    <r>
      <rPr>
        <u val="single"/>
        <sz val="9"/>
        <rFont val="Arial CE"/>
        <family val="0"/>
      </rPr>
      <t>max. vlažnosti 2%,</t>
    </r>
    <r>
      <rPr>
        <sz val="9"/>
        <rFont val="Arial CE"/>
        <family val="0"/>
      </rPr>
      <t xml:space="preserve"> koju je potrebno dokazati mjerenjem. </t>
    </r>
  </si>
  <si>
    <t>Tekstilni otirač (u ulaznom prostoru).
Dobava i postava tekstilnog otirača dimenzija maksimalno 100x150 cm ili jednakovrijedno za uklanjanje fine prašine, visoke upojnosti vlage, protuklizne poleđine.</t>
  </si>
  <si>
    <t xml:space="preserve">Sheme evakuacije.
Izrada i postava pločica dimenzija maksimalno 42x30 cm ili jednakovrijedno, plastificiranim i samoljepljivim, s izradom shema evakuacije po požarnim sektorima. </t>
  </si>
  <si>
    <t>Oznake (evakuacija)
Izrada i postava pločica dimenzija maksimalno 30x21 cm ili jednakovrijedno, plastificiranim i samoljepljivim, na unutarnjoj strani zida .</t>
  </si>
  <si>
    <t>Nabava potrebnog pješčanog materijala te izrada posteljice od šljunčano - pjeskovitog materijala granulacije 4-8 mm, kao podloga za cijevi, uz mehaničko nabijanje, kao i zasip septičke jame. Posteljica se izvodi u dva sloja. Zbijanje izravnavajućeg sloja potrebno je vršiti istovremeno s obje strane cijevi. Na mjestima spoja cijevi potrebno je iskopati nišu širine maksimalno 0,5 m. U stavku je uračunato geodetsko ispitivanje izvedene posteljice koje se obavezno mora izvršiti prije nego se otpočne sa sljedećom fazom radova. Obračun po m3 ugrađenog materijala u zbijenom stanju.</t>
  </si>
  <si>
    <r>
      <t>Popločenje podova
Dobava materijala i popločenje podova gres porculanskim podnim pločicama tipa koji odgovara cjenovnom razredu od 250,00 kn/m</t>
    </r>
    <r>
      <rPr>
        <vertAlign val="superscript"/>
        <sz val="9"/>
        <rFont val="Arial CE"/>
        <family val="0"/>
      </rPr>
      <t>2</t>
    </r>
    <r>
      <rPr>
        <sz val="9"/>
        <rFont val="Arial CE"/>
        <family val="0"/>
      </rPr>
      <t xml:space="preserve">, </t>
    </r>
    <r>
      <rPr>
        <u val="single"/>
        <sz val="9"/>
        <rFont val="Arial CE"/>
        <family val="0"/>
      </rPr>
      <t>tona i dezena po izboru investitora</t>
    </r>
    <r>
      <rPr>
        <sz val="9"/>
        <rFont val="Arial CE"/>
        <family val="0"/>
      </rPr>
      <t>, veličine maksimalno 80 x 80 x 1 cm u protukliznoj varijanti min R 9 ili jednakovrijedno.</t>
    </r>
  </si>
  <si>
    <r>
      <t>Opločenje zidova
Dobava materijala i opločenje zidova keramičkim glaziranim zidnim pločicama tipa koji odgovara cjenovnom razredu od 150,00 kn/m</t>
    </r>
    <r>
      <rPr>
        <vertAlign val="superscript"/>
        <sz val="9"/>
        <rFont val="Arial CE"/>
        <family val="0"/>
      </rPr>
      <t>2</t>
    </r>
    <r>
      <rPr>
        <sz val="9"/>
        <rFont val="Arial CE"/>
        <family val="0"/>
      </rPr>
      <t xml:space="preserve">, </t>
    </r>
    <r>
      <rPr>
        <u val="single"/>
        <sz val="9"/>
        <rFont val="Arial CE"/>
        <family val="0"/>
      </rPr>
      <t>pastelnih tonova po izboru investitora</t>
    </r>
    <r>
      <rPr>
        <sz val="9"/>
        <rFont val="Arial CE"/>
        <family val="0"/>
      </rPr>
      <t>, veličine maksimalno 40 x 40 x 0,8 cm ili jednakovrijedno.</t>
    </r>
  </si>
  <si>
    <t>Krilo drveno, furnirano hrastovim furnirom i završno obrađeno bezbojnim poliuretanskim mat transparentnim lakom. 
Debljina krila 4,0 cm ili prilagođena posebnim zahtjevima.</t>
  </si>
  <si>
    <t>tel:  047 616 857</t>
  </si>
  <si>
    <t>UREĐENJE POTKROVLJA NA ZGRADI OPĆINE KRNJAK</t>
  </si>
  <si>
    <t>Za izvedbu elektrotehničkih instalacija u prostoru potkrovlja zgrade Općine Krnjak, Krnjak 5, 47242 Krnjak, predviđena je oprema, materijal i pribor prema važećim hrvatskim normama ili jednakovrijedno.</t>
  </si>
  <si>
    <t>Ukoliko se koristi druga oprema od predviđene potrebno se konzultirati s projektantom, te za opremu pribaviti tipske certifikate o sukladnosti s normama.</t>
  </si>
  <si>
    <t>Za svu opremu koja nije od hrvatskih proizvođača pribaviti tipske certifikate o sukladnosti sa hrvatskim normama ili jednakovrijedno.</t>
  </si>
  <si>
    <t>Kod sklapanja ugovora o izvođenju radova izvođač i investitor su dužni u ugovor ugraditi stavku o garanciji kvalitete ugrađenih radova, te o jamstvenom roku.</t>
  </si>
  <si>
    <t>Prije davanja ponude izvođač radova mora pregledati projektnu dokumentaciju, lokaciju izvedbe te zatražiti objašnjenja za nejasne stavke, jer se naknadne primjedbe neće uzimati u obzir.</t>
  </si>
  <si>
    <t>Način obračuna može biti prema jediničnim cijenama i stvarnim količinama koje ovjerava nadzorni inženjer ili po sistemu "ključ u ruke". Odluku o načinu obračuna donijeti će investitor u postupku raspisa natječaja.</t>
  </si>
  <si>
    <t>Prije pristupa izvođenju radova izvođač mora proučiti projektnu dokumentaciju i samu lokaciju građevine i izraditi plan i organizaciju rada.</t>
  </si>
  <si>
    <t>Prethodno dogovoriti s investitorom i lokalnom samoupravom mjesto odvoza otpadnog materijala sa privremene deponije kako ne bi dolazilo do zastoja radova po određenim fazama izgradnje.</t>
  </si>
  <si>
    <t>Prije početka izgradnje izvođač je dužan potvrditi sve podatke o položaju instalacija na građevini i u njenoj neposrednoj blizini.</t>
  </si>
  <si>
    <t>Izvođač je dužan o svom trošku osigurati gradilište i građevinu od štetnog upliva vremenskih nepogoda i ti troškovi ulaze u jediničnu cijenu.</t>
  </si>
  <si>
    <t>Izvođač je dužan izvesti i pomoćne radnje i pribaviti pomoćna sredstva za rad ukoliko to traži kompletnost izvršenja posla bez obzira ako to posebno nije naglašeno u troškovniku. Smatra se da je sve obuhvaćeno jediničnom cijenom.</t>
  </si>
  <si>
    <t xml:space="preserve">Izvođač mora posjedovati ateste o ispitivanju materijala i radova i u jediničnim cijenama uključeni su i troškovi ishođenja atestne dokumentacije. </t>
  </si>
  <si>
    <t>Nadzor za čuvanje gradilišta, građevine, alata i materijala spada u dužnost i na teret izvođača radova.</t>
  </si>
  <si>
    <t>Svaka šteta koja bi bila prouzročena prolazniku ili na susjednoj građevini ili cesti uslijed kopanja, postavljanje skela, pada na teret izvođača radova koji ju je dužan odstraniti i nadoknaditi.</t>
  </si>
  <si>
    <t>Ukoliko se tijekom građenja pojavi opravdana potreba za određenim odstupanjima ili manjim izmjenama projekta, izvođač je dužan za to prethodno pribaviti suglasnost nadzornog inženjera. Ovaj će, prema potrebi, upoznati projektanta s predloženim izmjenama i tražiti njegovu suglasnost.</t>
  </si>
  <si>
    <t>Veće izmjene i odstupanja od projektiranog rješenja mogu se provesti samo uz odobrenje projektanta i suglasnost Investitora, te pribavljanjem dopune građevne dozvole na nastalu promjenu ukoliko su odstupanja takve prirode.</t>
  </si>
  <si>
    <t>Tijekom izvođenja radova izvođač je dužan sva nastala odstupanja od rješenja predviđenih projektom unijeti u projekt, a po završetku radova mora investitoru predati projekt stvarno izvedenog stanja.</t>
  </si>
  <si>
    <t>Jedinica mjere</t>
  </si>
  <si>
    <t>Jedinična cijena</t>
  </si>
  <si>
    <t>Ukupna cijena</t>
  </si>
  <si>
    <t>A) RAZDJELNIK RO I ELEKTROINSTALACIJE RASVJETE I UTIČNICA NA RAZDJELNIKU RO</t>
  </si>
  <si>
    <t>Isklop s napona postojećeg NN napojnog kabela postojećeg razdjelnika kompletno.</t>
  </si>
  <si>
    <t>Demontaža postojećeg razdjelnika i elemenata u postojećem razdjelniku i predaja investitoru kompletno.</t>
  </si>
  <si>
    <t>Demontaža postojećih elektroinstalacija demontaže obavljati kompletno s odspajanjem i odvozom na gradski deponij.</t>
  </si>
  <si>
    <t>Demontaža postojećih rasvjetnih tijela demontaže obavljati kompletno s odspajanjem i odvozom na gradski deponij ili predaja investitoru.</t>
  </si>
  <si>
    <t>Dobava, montaža i spajanje kabela položenih po kabelskim policama, te dijelom P/Ž za izvedbu NN razvoda:</t>
  </si>
  <si>
    <t xml:space="preserve"> - (N)HXH  E90  3 x 1,5 mm2</t>
  </si>
  <si>
    <t xml:space="preserve"> - FG16OR  5 x 16 mm2</t>
  </si>
  <si>
    <t xml:space="preserve"> - P/FY 16mm2</t>
  </si>
  <si>
    <r>
      <t xml:space="preserve"> - PSC cijev </t>
    </r>
    <r>
      <rPr>
        <sz val="10"/>
        <rFont val="Symbol"/>
        <family val="1"/>
      </rPr>
      <t>Æ</t>
    </r>
    <r>
      <rPr>
        <sz val="10"/>
        <rFont val="Arial"/>
        <family val="2"/>
      </rPr>
      <t xml:space="preserve"> 16 - </t>
    </r>
    <r>
      <rPr>
        <sz val="10"/>
        <rFont val="Symbol"/>
        <family val="1"/>
      </rPr>
      <t>Æ</t>
    </r>
    <r>
      <rPr>
        <sz val="10"/>
        <rFont val="Arial"/>
        <family val="2"/>
      </rPr>
      <t xml:space="preserve"> 36 mm</t>
    </r>
  </si>
  <si>
    <r>
      <t xml:space="preserve"> - PNT cijev </t>
    </r>
    <r>
      <rPr>
        <sz val="10"/>
        <rFont val="Symbol"/>
        <family val="1"/>
      </rPr>
      <t>Æ</t>
    </r>
    <r>
      <rPr>
        <sz val="10"/>
        <rFont val="Arial"/>
        <family val="2"/>
      </rPr>
      <t xml:space="preserve"> 16  s nosačima</t>
    </r>
  </si>
  <si>
    <t>Dobava, montaža i spajanje razdjelnika RO, tip nadgradni, čelični, okvirnih dimenzija 0,6 x 1,2 x 0,30 m; čelični, s vratima i bravicom, IP44 sa sljedećom ugrađenom opremom:</t>
  </si>
  <si>
    <t xml:space="preserve"> - razdjelnik</t>
  </si>
  <si>
    <t>Rastavne sklopke za cilindrične osigurače 22 x 58 mm i 14 x 51 mm:</t>
  </si>
  <si>
    <t xml:space="preserve"> - 22 x 58, 40A /III</t>
  </si>
  <si>
    <t xml:space="preserve"> - 14 x 51, 25A /III</t>
  </si>
  <si>
    <t xml:space="preserve"> - 14 x 51, 32A /III</t>
  </si>
  <si>
    <t xml:space="preserve"> - 14 x 51, XA /III</t>
  </si>
  <si>
    <t xml:space="preserve">Nadstrujni prekidači Ik = 10 kA, isklopne karakteristike "B" i "C" prema priloženoj shemi: </t>
  </si>
  <si>
    <t xml:space="preserve"> - C 6 A </t>
  </si>
  <si>
    <t xml:space="preserve"> - C 10 A</t>
  </si>
  <si>
    <t xml:space="preserve"> - C 16 A </t>
  </si>
  <si>
    <t xml:space="preserve"> - B 16 A</t>
  </si>
  <si>
    <t xml:space="preserve"> - C 16 A / III</t>
  </si>
  <si>
    <t xml:space="preserve"> - zaštitni uređaj diferencijalne struje ZUDS 25/0,3A</t>
  </si>
  <si>
    <t xml:space="preserve"> - zaštitni uređaj diferencijalne struje ZUDS 25/0,03A</t>
  </si>
  <si>
    <t xml:space="preserve"> - zaštitni uređaj diferencijalne struje ZUDS 40/0,03A</t>
  </si>
  <si>
    <t xml:space="preserve"> - "N" sabirnica, kompletno</t>
  </si>
  <si>
    <t xml:space="preserve"> - "PE" sabirnica, kompletno</t>
  </si>
  <si>
    <t xml:space="preserve"> - sabirnica L1, L2; L3;  63 A</t>
  </si>
  <si>
    <t xml:space="preserve"> - P/F vod 2,5 – 10 mm2</t>
  </si>
  <si>
    <t xml:space="preserve"> - redne stezaljke 2,5 – 16 mm2 s oznakama</t>
  </si>
  <si>
    <t xml:space="preserve"> - POK kanal 60 x 60 mm</t>
  </si>
  <si>
    <t xml:space="preserve"> - uvodnice PG 16 - PG 36 mm</t>
  </si>
  <si>
    <t xml:space="preserve"> - uzemljenje razdjelnika; kompletno</t>
  </si>
  <si>
    <t xml:space="preserve"> - sitni vezni, spojni i izolacijski materijal; kompletno</t>
  </si>
  <si>
    <t xml:space="preserve"> - oznake i natpisi za cijeli razdjelnik </t>
  </si>
  <si>
    <t xml:space="preserve"> - izvedbena jednopolna shema razdjelnika; kompletno</t>
  </si>
  <si>
    <t xml:space="preserve"> - atestiranje razdjelnika; kompletno</t>
  </si>
  <si>
    <t>Dobava, montaža i spajanje rasvjetnih tijela proizvodnje renomiranih europskih proizvođača kompletno s priborom za pričvršćenje ugradno u strop ili nadgradno na strop. Kompletno. Radove izvoditi samo kada se osiguraju sigurnosni uvjeti.</t>
  </si>
  <si>
    <t xml:space="preserve"> - rasvjetno tijelo sigurnosno, nadgradno, LED 1,2 W/2h kompletno </t>
  </si>
  <si>
    <t>Dobava, montaža i spajanje nadgradnih utičnica, ugradnih utičnica u parapetne kanale, ugradnih sklopki i sl. U stavku uključiti kutije, potrošni materijal, pribor za nadgradno postavljanje i sl. Kompletan sustav je modularni.</t>
  </si>
  <si>
    <t xml:space="preserve"> - sklopka P/Ž obična, 10 A/230 V; </t>
  </si>
  <si>
    <t xml:space="preserve"> - sklopka P/Ž izmjenična, 16 A/230 V; </t>
  </si>
  <si>
    <t xml:space="preserve"> - tipkalo P/Ž; 10 A/230 V; </t>
  </si>
  <si>
    <t xml:space="preserve"> - utičnice za ugradnju u zid ili parapetni kanal 16A/230 V utičnice, bijele boje, kompletno s kutijom, maskom i sl.</t>
  </si>
  <si>
    <t xml:space="preserve"> - utičnica P/Ž, 16 A/230 V; kompletno</t>
  </si>
  <si>
    <t xml:space="preserve"> - utičnica IP 44; 16 A/230 V; P/Ž; kompletno</t>
  </si>
  <si>
    <t>Dobava, montaža i spajanje kabelskih kanalica i plastičnih kanalica kompletno sa spojnim i pričvrsnim priborom, nosačima (zidni i stropni); kutijama, prodorima i sl. Kompletno. Radove izvoditi samo kada se osiguraju sigurnosni uvjeti. Kanalice se polažu na visini 0-3 m.</t>
  </si>
  <si>
    <t xml:space="preserve"> - kabelska polica PK 100 mm, kompletno</t>
  </si>
  <si>
    <t xml:space="preserve"> - P/FY 6 mm2</t>
  </si>
  <si>
    <r>
      <t xml:space="preserve"> - PSC cijev  </t>
    </r>
    <r>
      <rPr>
        <sz val="10"/>
        <rFont val="Symbol"/>
        <family val="1"/>
      </rPr>
      <t>Æ</t>
    </r>
    <r>
      <rPr>
        <sz val="10"/>
        <rFont val="Arial"/>
        <family val="2"/>
      </rPr>
      <t xml:space="preserve"> 16 - </t>
    </r>
    <r>
      <rPr>
        <sz val="10"/>
        <rFont val="Symbol"/>
        <family val="1"/>
      </rPr>
      <t>Æ</t>
    </r>
    <r>
      <rPr>
        <sz val="10"/>
        <rFont val="Arial"/>
        <family val="2"/>
      </rPr>
      <t xml:space="preserve"> 23 mm</t>
    </r>
  </si>
  <si>
    <t>Dobava, montaža i spajanje plastičnog parapetnog kanala 110 x 60 mm, kompletno s kutnim i završnim elementima.</t>
  </si>
  <si>
    <t>Dobava, montaža i spajanje kabela za izvedbu el. instalacije rasvjete i utičnica. Kabele položiti u PC cijevi i sl., kompletno s prodorima, šlicanjem, razvodnim kutijama i sl., kompletno. Radove izvoditi samo kada se osiguraju sigurnosni uvjeti. Kabeli se polažu na visini 0-3 m.</t>
  </si>
  <si>
    <t xml:space="preserve"> - PPY  3 x 1,5 mm2</t>
  </si>
  <si>
    <t xml:space="preserve"> - PPY  4 x 1,5 mm2</t>
  </si>
  <si>
    <t xml:space="preserve"> - PPY  5 x 1,5 mm2</t>
  </si>
  <si>
    <t xml:space="preserve"> - PPY  3 x 2,5 mm2</t>
  </si>
  <si>
    <t xml:space="preserve"> - PPY  5 x 2,5 mm2</t>
  </si>
  <si>
    <t xml:space="preserve"> - P/FY vod 6 mm2</t>
  </si>
  <si>
    <t>Uzemljivanje instalacija sanitarnog čvora vodom P/FY 6 mm2; kompletno.</t>
  </si>
  <si>
    <t>Sitni vezni, spojni, izolacijski i ostali pričvrsni materijal i pribor; kompletno.</t>
  </si>
  <si>
    <t>Probno puštanje u pogon; kompletno.</t>
  </si>
  <si>
    <t>STAVKA A - UKUPNO:</t>
  </si>
  <si>
    <t>B) EKI PRIKLJUČAK I INSTALACIJE STRUKTURNO KABLIRANE MREŽE</t>
  </si>
  <si>
    <t>Dobava i montaža komunikacijskog razdjelnika strukturnog kabliranja, s kaljenim staklenim vratima, te montažno-demontažnim bočnim i leđnim stranicama:</t>
  </si>
  <si>
    <t xml:space="preserve"> - ormar 22 U; 600 x 1000 mm</t>
  </si>
  <si>
    <t xml:space="preserve"> - pomoćne vodilice</t>
  </si>
  <si>
    <t xml:space="preserve"> - prespojni panel RJ45 UTP CAT 6; 24 portni</t>
  </si>
  <si>
    <t xml:space="preserve"> - prespojni panel RJ11, 24 portni</t>
  </si>
  <si>
    <t xml:space="preserve"> - vodilica vertikalna</t>
  </si>
  <si>
    <t xml:space="preserve"> - vodilica horizontalna</t>
  </si>
  <si>
    <t xml:space="preserve"> - ventilatorski blok s termometrom</t>
  </si>
  <si>
    <t xml:space="preserve"> - poklopac vodilica</t>
  </si>
  <si>
    <t xml:space="preserve"> - priključna letva 5 x 230 V s termomagnet. zaštitom</t>
  </si>
  <si>
    <t xml:space="preserve"> - pomoćni pribor, kompletno</t>
  </si>
  <si>
    <t xml:space="preserve"> - pomoćna polica za aktivnu opremu</t>
  </si>
  <si>
    <t xml:space="preserve"> - držač kabelskog seta</t>
  </si>
  <si>
    <t xml:space="preserve"> - ostali sitni vezni, spojni i ostali izolacijski materijal, kompletno</t>
  </si>
  <si>
    <t>Dobava, montaža i spajanje utičnica 2RJ45; Cat 6; kompletno s kutijom, maskom i sl.:                           - 2RJ45 Cat6 za P/Ž montažu</t>
  </si>
  <si>
    <t>Dobava, montaža i spajanje kabela UTP Cat6 za izvedbu TK instalacije i HDMI kabela.</t>
  </si>
  <si>
    <t xml:space="preserve"> - UTP Cat6  4 x 2 x 23 AWG</t>
  </si>
  <si>
    <t xml:space="preserve"> - HDMI kabel s utikačima kompletno</t>
  </si>
  <si>
    <t>Ispitivanje mreže i probno puštanje u pogon (ispitivanje na svih 20 utičnica), kompletno.</t>
  </si>
  <si>
    <t>Označavanje kabela i utičnica (kom 20).</t>
  </si>
  <si>
    <t>Sitni vezni, spojni, pričvrsni i ostali izolacijski materijal i pribor, kompletno.</t>
  </si>
  <si>
    <t>Izrada projekta izvedenog stanja TK instalacije s ucrtanim trasama instalacije u 3 primjerka.</t>
  </si>
  <si>
    <t>STAVKA B - UKUPNO:</t>
  </si>
  <si>
    <t>C) ATESTIRANJE ELEKTROINSTALACIJE I IZRADA DOKUMENTACIJE</t>
  </si>
  <si>
    <t xml:space="preserve"> - mjerenje impedancije petlje kvara;</t>
  </si>
  <si>
    <t xml:space="preserve"> - mjerenje zaštite od neizravnog napona dodira</t>
  </si>
  <si>
    <t xml:space="preserve"> - mjerenje otpora izolacije elektroinstalacije;</t>
  </si>
  <si>
    <t xml:space="preserve"> - mjerenje rasvjetljenosti;</t>
  </si>
  <si>
    <t xml:space="preserve"> - ispitivanje funkcionalnosti sigurnosne rasvjete;</t>
  </si>
  <si>
    <t xml:space="preserve"> - ispitivanje funkcionalnosti protupožarnog isklopa;</t>
  </si>
  <si>
    <t xml:space="preserve"> - mjerenje galvanske povezanosti i sustava za izjednačenje potencijala;</t>
  </si>
  <si>
    <t xml:space="preserve"> - mjerenje otpora uzemljenja;</t>
  </si>
  <si>
    <t xml:space="preserve"> - ispitivanje neprekinutosti „PE“ vodiča</t>
  </si>
  <si>
    <t xml:space="preserve"> - funkcijska ispitivanja</t>
  </si>
  <si>
    <t>Dobava svih tipskih certifikata kompletne ugrađene opreme kao i izjava o sukladnosti, kompletno.</t>
  </si>
  <si>
    <t>Dobava i ugradnja protupožarne brtve F90 (protupožarni jastučići i protupožarni kit), kompletno s certificiranjem.</t>
  </si>
  <si>
    <t>Izrada rekapitulacije ispitne i tipske dokumentacije u 3 primjerka u papirnatom obliku, kompletno.</t>
  </si>
  <si>
    <t>Izrada projekta izvedenog stanja elektroinstalacije u 3 primjerka u papirnatom i u elektronskom obliku;   kompletno</t>
  </si>
  <si>
    <t>STAVKA C - UKUPNO:</t>
  </si>
  <si>
    <t>A)</t>
  </si>
  <si>
    <t>RAZDJELNIK RO I ELEKTROINSTALACIJE RASVJETE I UTIČNICA NA RAZDJELNIKU RO</t>
  </si>
  <si>
    <t>B)</t>
  </si>
  <si>
    <t>EKI PRIKLJUČAK I INSTALACIJE STRUKTURNO KABLIRANE MREŽE</t>
  </si>
  <si>
    <t>C)</t>
  </si>
  <si>
    <t>ATESTIRANJE ELEKTROINSTALACIJE I IZRADA DOKUMENTACIJE</t>
  </si>
  <si>
    <r>
      <t>PDV (25</t>
    </r>
    <r>
      <rPr>
        <b/>
        <sz val="10"/>
        <rFont val="Calibri"/>
        <family val="2"/>
      </rPr>
      <t>%</t>
    </r>
    <r>
      <rPr>
        <b/>
        <sz val="10"/>
        <rFont val="Arial"/>
        <family val="2"/>
      </rPr>
      <t>) :</t>
    </r>
  </si>
  <si>
    <t xml:space="preserve">UKUPNO (SA PDV-om) : </t>
  </si>
  <si>
    <t>Prosinac, 2020.</t>
  </si>
  <si>
    <t>Izradio:</t>
  </si>
  <si>
    <t>Radovan Ajdinović, struč.spec.ing.el.</t>
  </si>
  <si>
    <t xml:space="preserve"> - nadgradno LED rasvjetno tijelo; LED 34 W, 4100 lm opremljeno za postavljanje na strop sa nosačima ili ovjesnim priborom i s opalnim pokrovom sljedećih karakteristika:                                                                 stupanj zaštite minimalno: IP20                              kućište: aluminij                                                      pokrov: opalni                                                         temperatura svjetla: 3800 K                                            svjetlosni tok: 4100 lm                                              snaga svjetiljke: 34 W                                               klasa zaštite: I                                                           dimenzije svjetiljke: 596 x 596 x 59 mm</t>
  </si>
  <si>
    <t xml:space="preserve"> - nadgradno LED rasvjetno tijelo; LED 35 W, 3900 lm opremljeno za postavljanje na strop sa nosačima ili ovjesnim priborom i s opalnim pokrovom sljedećih karakteristika:                                                                                                                     stupanj zaštite minimalno: IP20                                                     kućište: aluminij                                                                                                       pokrov: opalni                                                                                      temperatura svjetla: 3800 K                                                  svjetlosni tok: 3900 lm                                                                      snaga svjetiljke: 35 W                                                                   klasa zaštite: I                                                                                      dimenzije svjetiljke: 296 x 1196 x 59 mm</t>
  </si>
  <si>
    <t xml:space="preserve"> - nadgradno zidno LED rasvjetno tijelo; LED 26 W, 2500 lm, opremljeno za postavljanje na zid s pričvrsnim priborom i sljedećih karakteristika:                                                                           stupanj zaštite minimalno: IP20                                                          kućište: aluminij                                                                                                                                                           pokrov: opalni                                                                                                               temperatura svjetla: 3800 K                                                               svjetlosni tok: 2500 lm                                                                                    snaga svjetiljke: 26 W                                                                                 klasa zaštite: I                                                                                                    dimenzije svjetiljke: 435 x 638 x 49 mm               </t>
  </si>
  <si>
    <t xml:space="preserve"> - nadgradno LED rasvjetno tijelo; 14 W, IP44, plafonjera prema sljedećim karakteristikama:                                                                             stupanj zaštite minimalno: IP44                                                          kućište: čelični lim                                                                                             pokrov: opalni, plastični                                                                                                  temperatura svjetla: 3000 K                                                              svjetlosni tok: 1300 lm                                                                                    snaga svjetiljke: 14 W                                                                                   iskoristivost: &gt;68 lm/W                                                                                            okvirne dimenzije svjetiljke: Ø285 mm x 89 mm</t>
  </si>
  <si>
    <t xml:space="preserve"> - nadgradno LED rasvjetno tijelo; 15 W, IP44, s mikrovalnim senzorom pokreta, plafonjera prema sljedećim karakteristikama:                                                                                                       stupanj zaštite minimalno: IP44                                                           kućište: čelični lim                                                                                               pokrov: opalni, plastični                                                                                                  temperatura svjetla: 3000 K                                                             svjetlosni tok: 1300 lm                                                                                      snaga svjetiljke: 14 W                                                                                    iskoristivost: &gt;68 lm/W                                                                                             okvirne dimenzije svjetiljke: Ø285 mm x 89 mm</t>
  </si>
</sst>
</file>

<file path=xl/styles.xml><?xml version="1.0" encoding="utf-8"?>
<styleSheet xmlns="http://schemas.openxmlformats.org/spreadsheetml/2006/main">
  <numFmts count="5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0.00\ [$kn-41A];\-#,##0.00\ [$kn-41A]"/>
    <numFmt numFmtId="181" formatCode="#,##0.00\ &quot;kn&quot;"/>
    <numFmt numFmtId="182" formatCode="#,##0.00\ [$kn-41A]"/>
    <numFmt numFmtId="183" formatCode="[$-41A]d\.\ mmmm\ yyyy"/>
    <numFmt numFmtId="184" formatCode="h:mm;@"/>
    <numFmt numFmtId="185" formatCode="&quot;Da&quot;;&quot;Da&quot;;&quot;Ne&quot;"/>
    <numFmt numFmtId="186" formatCode="&quot;Istina&quot;;&quot;Istina&quot;;&quot;Laž&quot;"/>
    <numFmt numFmtId="187" formatCode="&quot;Uključeno&quot;;&quot;Uključeno&quot;;&quot;Isključeno&quot;"/>
    <numFmt numFmtId="188" formatCode="_-* #.##0.00_-;\-* #.##0.00_-;_-* &quot;-&quot;??_-;_-@_-"/>
    <numFmt numFmtId="189" formatCode="_-* #.##0.00\ _k_n_-;\-* #.##0.00\ _k_n_-;_-* &quot;-&quot;??\ _k_n_-;_-@_-"/>
    <numFmt numFmtId="190" formatCode="_-* #.####0.0000_-;\-* #.####0.0000_-;_-* &quot;-&quot;??_-;_-@_-"/>
    <numFmt numFmtId="191" formatCode="_-* #.##_-;\-* #.##_-;_-* &quot;-&quot;??_-;_-@_-"/>
    <numFmt numFmtId="192" formatCode="0.00_ ;\-0.00\ "/>
    <numFmt numFmtId="193" formatCode="0.000"/>
    <numFmt numFmtId="194" formatCode="_-* #.##0.0_-;\-* #.##0.0_-;_-* &quot;-&quot;??_-;_-@_-"/>
    <numFmt numFmtId="195" formatCode="_-* #.##0._-;\-* #.##0._-;_-* &quot;-&quot;??_-;_-@_-"/>
    <numFmt numFmtId="196" formatCode="_-* #.##._-;\-* #.##._-;_-* &quot;-&quot;??_-;_-@_ⴆ"/>
    <numFmt numFmtId="197" formatCode="_-* #.#._-;\-* #.#._-;_-* &quot;-&quot;??_-;_-@_ⴆ"/>
    <numFmt numFmtId="198" formatCode="_-* #.###._-;\-* #.###._-;_-* &quot;-&quot;??_-;_-@_ⴆ"/>
    <numFmt numFmtId="199" formatCode="_-* #.####._-;\-* #.####._-;_-* &quot;-&quot;??_-;_-@_ⴆ"/>
    <numFmt numFmtId="200" formatCode="_-* #.#####._-;\-* #.#####._-;_-* &quot;-&quot;??_-;_-@_ⴆ"/>
    <numFmt numFmtId="201" formatCode="&quot;True&quot;;&quot;True&quot;;&quot;False&quot;"/>
    <numFmt numFmtId="202" formatCode="[$¥€-2]\ #,##0.00_);[Red]\([$€-2]\ #,##0.00\)"/>
    <numFmt numFmtId="203" formatCode="&quot;Yes&quot;;&quot;Yes&quot;;&quot;No&quot;"/>
    <numFmt numFmtId="204" formatCode="&quot;On&quot;;&quot;On&quot;;&quot;Off&quot;"/>
    <numFmt numFmtId="205" formatCode="[$€-2]\ #,##0.00_);[Red]\([$€-2]\ #,##0.00\)"/>
    <numFmt numFmtId="206" formatCode="[$-41A]d\.\ mmmm\ yyyy\."/>
  </numFmts>
  <fonts count="90">
    <font>
      <sz val="10"/>
      <name val="Arial CE"/>
      <family val="0"/>
    </font>
    <font>
      <sz val="12"/>
      <name val="Arial CE"/>
      <family val="2"/>
    </font>
    <font>
      <b/>
      <u val="single"/>
      <sz val="12"/>
      <name val="Arial CE"/>
      <family val="2"/>
    </font>
    <font>
      <b/>
      <sz val="12"/>
      <name val="Arial CE"/>
      <family val="0"/>
    </font>
    <font>
      <b/>
      <i/>
      <sz val="9"/>
      <name val="Arial CE"/>
      <family val="0"/>
    </font>
    <font>
      <b/>
      <u val="single"/>
      <sz val="14"/>
      <name val="Arial CE"/>
      <family val="0"/>
    </font>
    <font>
      <u val="single"/>
      <sz val="10"/>
      <color indexed="12"/>
      <name val="Arial CE"/>
      <family val="0"/>
    </font>
    <font>
      <u val="single"/>
      <sz val="10"/>
      <color indexed="36"/>
      <name val="Arial CE"/>
      <family val="0"/>
    </font>
    <font>
      <b/>
      <sz val="10"/>
      <name val="Arial CE"/>
      <family val="0"/>
    </font>
    <font>
      <b/>
      <i/>
      <sz val="10"/>
      <name val="Arial CE"/>
      <family val="0"/>
    </font>
    <font>
      <b/>
      <i/>
      <sz val="14"/>
      <name val="Arial CE"/>
      <family val="0"/>
    </font>
    <font>
      <b/>
      <sz val="14"/>
      <name val="Arial CE"/>
      <family val="0"/>
    </font>
    <font>
      <sz val="14"/>
      <name val="Arial CE"/>
      <family val="0"/>
    </font>
    <font>
      <b/>
      <u val="single"/>
      <sz val="16"/>
      <name val="Arial CE"/>
      <family val="0"/>
    </font>
    <font>
      <sz val="16"/>
      <name val="Arial CE"/>
      <family val="0"/>
    </font>
    <font>
      <sz val="8"/>
      <name val="Arial CE"/>
      <family val="0"/>
    </font>
    <font>
      <b/>
      <i/>
      <u val="single"/>
      <sz val="16"/>
      <name val="Arial CE"/>
      <family val="0"/>
    </font>
    <font>
      <u val="single"/>
      <sz val="16"/>
      <name val="Arial CE"/>
      <family val="2"/>
    </font>
    <font>
      <b/>
      <sz val="8"/>
      <name val="Arial CE"/>
      <family val="0"/>
    </font>
    <font>
      <vertAlign val="superscript"/>
      <sz val="10"/>
      <name val="Arial CE"/>
      <family val="0"/>
    </font>
    <font>
      <sz val="10"/>
      <name val="Arial"/>
      <family val="2"/>
    </font>
    <font>
      <b/>
      <i/>
      <u val="single"/>
      <sz val="10"/>
      <name val="Arial CE"/>
      <family val="2"/>
    </font>
    <font>
      <u val="single"/>
      <sz val="10"/>
      <name val="Arial CE"/>
      <family val="2"/>
    </font>
    <font>
      <sz val="11"/>
      <name val="Arial CE"/>
      <family val="0"/>
    </font>
    <font>
      <b/>
      <sz val="11"/>
      <name val="Arial CE"/>
      <family val="0"/>
    </font>
    <font>
      <i/>
      <sz val="14"/>
      <name val="Arial CE"/>
      <family val="0"/>
    </font>
    <font>
      <sz val="9"/>
      <name val="Arial CE"/>
      <family val="0"/>
    </font>
    <font>
      <sz val="9"/>
      <name val="Arial"/>
      <family val="2"/>
    </font>
    <font>
      <b/>
      <sz val="9"/>
      <name val="Arial CE"/>
      <family val="0"/>
    </font>
    <font>
      <vertAlign val="superscript"/>
      <sz val="9"/>
      <name val="Arial CE"/>
      <family val="0"/>
    </font>
    <font>
      <u val="single"/>
      <sz val="9"/>
      <name val="Arial CE"/>
      <family val="0"/>
    </font>
    <font>
      <sz val="9"/>
      <color indexed="10"/>
      <name val="Arial"/>
      <family val="2"/>
    </font>
    <font>
      <sz val="12"/>
      <name val="Times New Roman"/>
      <family val="1"/>
    </font>
    <font>
      <b/>
      <i/>
      <sz val="11"/>
      <name val="Arial CE"/>
      <family val="2"/>
    </font>
    <font>
      <b/>
      <i/>
      <sz val="12"/>
      <name val="Arial CE"/>
      <family val="0"/>
    </font>
    <font>
      <sz val="7"/>
      <name val="Times New Roman"/>
      <family val="1"/>
    </font>
    <font>
      <sz val="10"/>
      <name val="Symbol"/>
      <family val="1"/>
    </font>
    <font>
      <b/>
      <sz val="10"/>
      <name val="Arial"/>
      <family val="2"/>
    </font>
    <font>
      <sz val="10"/>
      <name val="Helvetica"/>
      <family val="2"/>
    </font>
    <font>
      <sz val="10"/>
      <name val="Times New Roman"/>
      <family val="1"/>
    </font>
    <font>
      <i/>
      <sz val="10"/>
      <name val="Arial CE"/>
      <family val="0"/>
    </font>
    <font>
      <b/>
      <i/>
      <sz val="12"/>
      <name val="Arial"/>
      <family val="2"/>
    </font>
    <font>
      <sz val="18"/>
      <name val="Arial"/>
      <family val="2"/>
    </font>
    <font>
      <b/>
      <sz val="16"/>
      <name val="Arial"/>
      <family val="2"/>
    </font>
    <font>
      <sz val="12"/>
      <name val="Arial"/>
      <family val="2"/>
    </font>
    <font>
      <sz val="16"/>
      <name val="Arial"/>
      <family val="2"/>
    </font>
    <font>
      <sz val="11"/>
      <name val="Arial"/>
      <family val="2"/>
    </font>
    <font>
      <b/>
      <sz val="12"/>
      <name val="Arial"/>
      <family val="2"/>
    </font>
    <font>
      <sz val="9"/>
      <name val="Helvetica"/>
      <family val="2"/>
    </font>
    <font>
      <sz val="9"/>
      <name val="Times New Roman"/>
      <family val="1"/>
    </font>
    <font>
      <sz val="9"/>
      <name val="Symbol"/>
      <family val="1"/>
    </font>
    <font>
      <b/>
      <sz val="9"/>
      <name val="Arial"/>
      <family val="2"/>
    </font>
    <font>
      <b/>
      <sz val="11"/>
      <name val="Arial"/>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style="thin"/>
      <top style="thin"/>
      <bottom style="thin"/>
    </border>
    <border>
      <left style="thin"/>
      <right style="thin"/>
      <top style="thin"/>
      <bottom style="thin"/>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77" fillId="0" borderId="0" applyNumberFormat="0" applyFill="0" applyBorder="0" applyAlignment="0" applyProtection="0"/>
    <xf numFmtId="0" fontId="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6"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65" fontId="0" fillId="0" borderId="0" applyFont="0" applyFill="0" applyBorder="0" applyAlignment="0" applyProtection="0"/>
  </cellStyleXfs>
  <cellXfs count="490">
    <xf numFmtId="0" fontId="0" fillId="0" borderId="0" xfId="0" applyAlignment="1">
      <alignment/>
    </xf>
    <xf numFmtId="0" fontId="0" fillId="0" borderId="0" xfId="0" applyAlignment="1">
      <alignment/>
    </xf>
    <xf numFmtId="0" fontId="0" fillId="0" borderId="0" xfId="0" applyBorder="1" applyAlignment="1">
      <alignment/>
    </xf>
    <xf numFmtId="165" fontId="5" fillId="0" borderId="0" xfId="42" applyFont="1" applyFill="1" applyBorder="1" applyAlignment="1">
      <alignment horizontal="center"/>
    </xf>
    <xf numFmtId="165" fontId="0" fillId="0" borderId="0" xfId="42" applyFont="1" applyBorder="1" applyAlignment="1">
      <alignment/>
    </xf>
    <xf numFmtId="181" fontId="0" fillId="0" borderId="0" xfId="0" applyNumberFormat="1" applyAlignment="1">
      <alignment/>
    </xf>
    <xf numFmtId="182" fontId="0" fillId="0" borderId="0" xfId="0" applyNumberFormat="1" applyAlignment="1">
      <alignment/>
    </xf>
    <xf numFmtId="165" fontId="0" fillId="0" borderId="0" xfId="42" applyFont="1" applyAlignment="1">
      <alignment/>
    </xf>
    <xf numFmtId="165" fontId="0" fillId="0" borderId="0" xfId="42" applyFont="1" applyFill="1" applyBorder="1" applyAlignment="1">
      <alignment/>
    </xf>
    <xf numFmtId="0" fontId="12" fillId="0" borderId="0" xfId="0" applyFont="1" applyAlignment="1">
      <alignment/>
    </xf>
    <xf numFmtId="165" fontId="0" fillId="0" borderId="0" xfId="42" applyFont="1" applyFill="1" applyAlignment="1">
      <alignment/>
    </xf>
    <xf numFmtId="0" fontId="1" fillId="0" borderId="0" xfId="0" applyFont="1" applyAlignment="1">
      <alignment horizontal="left" vertical="center"/>
    </xf>
    <xf numFmtId="0" fontId="0" fillId="0" borderId="0" xfId="0" applyAlignment="1">
      <alignment horizontal="left" vertical="center"/>
    </xf>
    <xf numFmtId="184" fontId="0" fillId="0" borderId="0" xfId="0" applyNumberFormat="1" applyAlignment="1">
      <alignment/>
    </xf>
    <xf numFmtId="0" fontId="0" fillId="0" borderId="0" xfId="0" applyFont="1" applyAlignment="1">
      <alignment/>
    </xf>
    <xf numFmtId="0" fontId="8" fillId="0" borderId="10" xfId="0" applyFont="1" applyBorder="1" applyAlignment="1">
      <alignment horizontal="center"/>
    </xf>
    <xf numFmtId="0" fontId="10" fillId="0" borderId="0" xfId="0" applyNumberFormat="1" applyFont="1" applyBorder="1" applyAlignment="1">
      <alignment horizontal="right" vertical="center"/>
    </xf>
    <xf numFmtId="0" fontId="8" fillId="0" borderId="0" xfId="0" applyNumberFormat="1" applyFont="1" applyAlignment="1">
      <alignment horizontal="right" vertical="center"/>
    </xf>
    <xf numFmtId="0" fontId="8" fillId="0" borderId="0" xfId="0" applyNumberFormat="1" applyFont="1" applyBorder="1" applyAlignment="1">
      <alignment horizontal="right" vertical="center"/>
    </xf>
    <xf numFmtId="0" fontId="9" fillId="0" borderId="0" xfId="0" applyNumberFormat="1" applyFont="1" applyBorder="1" applyAlignment="1">
      <alignment horizontal="right" vertical="center"/>
    </xf>
    <xf numFmtId="0" fontId="3" fillId="0" borderId="0" xfId="0" applyNumberFormat="1" applyFont="1" applyBorder="1" applyAlignment="1">
      <alignment horizontal="right" vertical="center"/>
    </xf>
    <xf numFmtId="0" fontId="8" fillId="0" borderId="10" xfId="0" applyNumberFormat="1" applyFont="1" applyBorder="1" applyAlignment="1">
      <alignment horizontal="right" vertical="center"/>
    </xf>
    <xf numFmtId="0" fontId="12" fillId="0" borderId="0" xfId="0" applyFont="1" applyBorder="1" applyAlignment="1">
      <alignment horizontal="center"/>
    </xf>
    <xf numFmtId="165" fontId="12" fillId="0" borderId="0" xfId="42" applyFont="1" applyBorder="1" applyAlignment="1">
      <alignment/>
    </xf>
    <xf numFmtId="181" fontId="12" fillId="0" borderId="0" xfId="0" applyNumberFormat="1" applyFont="1" applyBorder="1" applyAlignment="1">
      <alignment/>
    </xf>
    <xf numFmtId="182" fontId="12" fillId="0" borderId="0" xfId="0" applyNumberFormat="1" applyFont="1" applyBorder="1" applyAlignment="1">
      <alignment/>
    </xf>
    <xf numFmtId="0" fontId="18" fillId="0" borderId="0" xfId="0" applyNumberFormat="1" applyFont="1" applyBorder="1" applyAlignment="1">
      <alignment horizontal="right" vertical="center"/>
    </xf>
    <xf numFmtId="0" fontId="15" fillId="0" borderId="0" xfId="0" applyFont="1" applyBorder="1" applyAlignment="1">
      <alignment horizontal="center"/>
    </xf>
    <xf numFmtId="181" fontId="15" fillId="0" borderId="0" xfId="0" applyNumberFormat="1" applyFont="1" applyBorder="1" applyAlignment="1">
      <alignment/>
    </xf>
    <xf numFmtId="182" fontId="15" fillId="0" borderId="0" xfId="0" applyNumberFormat="1" applyFont="1" applyBorder="1" applyAlignment="1">
      <alignment/>
    </xf>
    <xf numFmtId="0" fontId="15" fillId="0" borderId="0" xfId="0" applyFont="1" applyAlignment="1">
      <alignment/>
    </xf>
    <xf numFmtId="0" fontId="0" fillId="0" borderId="10" xfId="0" applyBorder="1" applyAlignment="1">
      <alignment horizontal="center"/>
    </xf>
    <xf numFmtId="181" fontId="0" fillId="0" borderId="10" xfId="0" applyNumberFormat="1" applyBorder="1" applyAlignment="1">
      <alignment/>
    </xf>
    <xf numFmtId="182" fontId="0" fillId="0" borderId="10" xfId="0" applyNumberFormat="1" applyBorder="1" applyAlignment="1">
      <alignment/>
    </xf>
    <xf numFmtId="2" fontId="0" fillId="0" borderId="0" xfId="0" applyNumberFormat="1" applyAlignment="1">
      <alignment/>
    </xf>
    <xf numFmtId="2" fontId="0" fillId="0" borderId="0" xfId="0" applyNumberFormat="1" applyFont="1" applyAlignment="1">
      <alignment/>
    </xf>
    <xf numFmtId="2" fontId="12" fillId="0" borderId="0" xfId="0" applyNumberFormat="1" applyFont="1" applyAlignment="1">
      <alignment/>
    </xf>
    <xf numFmtId="2" fontId="15" fillId="0" borderId="0" xfId="0" applyNumberFormat="1" applyFont="1" applyAlignment="1">
      <alignment/>
    </xf>
    <xf numFmtId="193" fontId="0" fillId="0" borderId="0" xfId="0" applyNumberFormat="1" applyAlignment="1">
      <alignment/>
    </xf>
    <xf numFmtId="193" fontId="0" fillId="0" borderId="0" xfId="0" applyNumberFormat="1" applyFont="1" applyAlignment="1">
      <alignment/>
    </xf>
    <xf numFmtId="193" fontId="12" fillId="0" borderId="0" xfId="42" applyNumberFormat="1" applyFont="1" applyBorder="1" applyAlignment="1">
      <alignment/>
    </xf>
    <xf numFmtId="193" fontId="12" fillId="0" borderId="0" xfId="0" applyNumberFormat="1" applyFont="1" applyAlignment="1">
      <alignment/>
    </xf>
    <xf numFmtId="193" fontId="0" fillId="0" borderId="0" xfId="42" applyNumberFormat="1" applyFont="1" applyBorder="1" applyAlignment="1">
      <alignment/>
    </xf>
    <xf numFmtId="193" fontId="15" fillId="0" borderId="0" xfId="0" applyNumberFormat="1" applyFont="1" applyAlignment="1">
      <alignment/>
    </xf>
    <xf numFmtId="193" fontId="0" fillId="0" borderId="0" xfId="42" applyNumberFormat="1" applyFont="1" applyFill="1" applyAlignment="1">
      <alignment/>
    </xf>
    <xf numFmtId="193" fontId="0" fillId="0" borderId="0" xfId="42" applyNumberFormat="1" applyFont="1" applyAlignment="1">
      <alignment/>
    </xf>
    <xf numFmtId="182" fontId="8" fillId="0" borderId="0" xfId="0" applyNumberFormat="1" applyFont="1" applyBorder="1" applyAlignment="1">
      <alignment/>
    </xf>
    <xf numFmtId="180" fontId="8" fillId="0" borderId="0" xfId="0" applyNumberFormat="1" applyFont="1" applyBorder="1" applyAlignment="1">
      <alignment/>
    </xf>
    <xf numFmtId="0" fontId="8" fillId="0" borderId="0" xfId="0" applyFont="1" applyBorder="1" applyAlignment="1">
      <alignment horizontal="righ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93" fontId="0" fillId="0" borderId="0" xfId="0" applyNumberFormat="1" applyFont="1" applyAlignment="1">
      <alignment/>
    </xf>
    <xf numFmtId="2" fontId="0" fillId="0" borderId="0" xfId="0" applyNumberFormat="1" applyFont="1" applyAlignment="1">
      <alignment/>
    </xf>
    <xf numFmtId="0" fontId="0" fillId="0" borderId="0" xfId="0" applyFont="1" applyAlignment="1">
      <alignment horizontal="center"/>
    </xf>
    <xf numFmtId="0" fontId="0" fillId="0" borderId="0" xfId="0" applyFont="1" applyBorder="1" applyAlignment="1">
      <alignment horizontal="center"/>
    </xf>
    <xf numFmtId="181" fontId="0" fillId="0" borderId="0" xfId="0" applyNumberFormat="1" applyFont="1" applyBorder="1" applyAlignment="1">
      <alignment/>
    </xf>
    <xf numFmtId="182" fontId="0" fillId="0" borderId="0" xfId="0" applyNumberFormat="1" applyFont="1" applyBorder="1" applyAlignment="1">
      <alignment/>
    </xf>
    <xf numFmtId="0" fontId="0" fillId="0" borderId="0" xfId="42" applyNumberFormat="1" applyFont="1" applyBorder="1" applyAlignment="1">
      <alignment/>
    </xf>
    <xf numFmtId="0" fontId="8" fillId="0" borderId="0" xfId="0" applyNumberFormat="1" applyFont="1" applyBorder="1" applyAlignment="1" quotePrefix="1">
      <alignment horizontal="right" vertical="top" wrapText="1"/>
    </xf>
    <xf numFmtId="181" fontId="0" fillId="0" borderId="0" xfId="0" applyNumberFormat="1" applyFont="1" applyAlignment="1">
      <alignment/>
    </xf>
    <xf numFmtId="182" fontId="0" fillId="0" borderId="0" xfId="0" applyNumberFormat="1" applyFont="1" applyAlignment="1">
      <alignment/>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8" fillId="0" borderId="0" xfId="0" applyNumberFormat="1" applyFont="1" applyBorder="1" applyAlignment="1">
      <alignment horizontal="right" vertical="center" wrapText="1"/>
    </xf>
    <xf numFmtId="0" fontId="8" fillId="0" borderId="0" xfId="0" applyNumberFormat="1" applyFont="1" applyBorder="1" applyAlignment="1" quotePrefix="1">
      <alignment horizontal="right" vertical="top"/>
    </xf>
    <xf numFmtId="0" fontId="0" fillId="0" borderId="0" xfId="42" applyNumberFormat="1" applyFont="1" applyBorder="1" applyAlignment="1">
      <alignment wrapText="1"/>
    </xf>
    <xf numFmtId="0" fontId="0" fillId="0" borderId="0" xfId="0" applyFont="1" applyBorder="1" applyAlignment="1" quotePrefix="1">
      <alignment horizontal="right" vertical="top" wrapText="1"/>
    </xf>
    <xf numFmtId="0" fontId="22" fillId="0" borderId="0" xfId="0" applyFont="1" applyAlignment="1">
      <alignment horizontal="center"/>
    </xf>
    <xf numFmtId="193" fontId="0" fillId="0" borderId="0" xfId="0" applyNumberFormat="1" applyFont="1" applyAlignment="1">
      <alignment/>
    </xf>
    <xf numFmtId="2" fontId="0" fillId="0" borderId="0" xfId="0" applyNumberFormat="1" applyFont="1" applyAlignment="1">
      <alignment/>
    </xf>
    <xf numFmtId="0" fontId="8" fillId="0" borderId="0" xfId="0" applyNumberFormat="1" applyFont="1" applyBorder="1" applyAlignment="1">
      <alignment horizontal="right" vertical="top"/>
    </xf>
    <xf numFmtId="0" fontId="0" fillId="0" borderId="0" xfId="0" applyFont="1" applyAlignment="1">
      <alignment vertical="top"/>
    </xf>
    <xf numFmtId="0" fontId="9" fillId="0" borderId="0" xfId="0" applyFont="1" applyBorder="1" applyAlignment="1">
      <alignment horizontal="center"/>
    </xf>
    <xf numFmtId="165" fontId="9" fillId="0" borderId="0" xfId="42" applyFont="1" applyBorder="1" applyAlignment="1">
      <alignment/>
    </xf>
    <xf numFmtId="193" fontId="9" fillId="0" borderId="0" xfId="42" applyNumberFormat="1" applyFont="1" applyBorder="1" applyAlignment="1">
      <alignment/>
    </xf>
    <xf numFmtId="0" fontId="0" fillId="0" borderId="0" xfId="0" applyFont="1" applyBorder="1" applyAlignment="1">
      <alignment horizontal="center" wrapText="1"/>
    </xf>
    <xf numFmtId="165" fontId="0" fillId="0" borderId="0" xfId="42" applyFont="1" applyBorder="1" applyAlignment="1">
      <alignment wrapText="1"/>
    </xf>
    <xf numFmtId="181" fontId="0" fillId="0" borderId="0" xfId="0" applyNumberFormat="1" applyFont="1" applyBorder="1" applyAlignment="1">
      <alignment wrapText="1"/>
    </xf>
    <xf numFmtId="182" fontId="0" fillId="0" borderId="0" xfId="0" applyNumberFormat="1" applyFont="1" applyBorder="1" applyAlignment="1">
      <alignment wrapText="1"/>
    </xf>
    <xf numFmtId="193" fontId="0" fillId="0" borderId="0" xfId="42" applyNumberFormat="1" applyFont="1" applyBorder="1" applyAlignment="1">
      <alignment wrapText="1"/>
    </xf>
    <xf numFmtId="193" fontId="0" fillId="0" borderId="0" xfId="0" applyNumberFormat="1" applyFont="1" applyAlignment="1">
      <alignment wrapText="1"/>
    </xf>
    <xf numFmtId="2" fontId="0" fillId="0" borderId="0" xfId="0" applyNumberFormat="1" applyFont="1" applyAlignment="1">
      <alignment wrapText="1"/>
    </xf>
    <xf numFmtId="0" fontId="0" fillId="0" borderId="0" xfId="0" applyFont="1" applyAlignment="1">
      <alignment/>
    </xf>
    <xf numFmtId="193" fontId="0" fillId="0" borderId="0" xfId="0" applyNumberFormat="1" applyFont="1" applyAlignment="1">
      <alignment/>
    </xf>
    <xf numFmtId="2" fontId="0" fillId="0" borderId="0" xfId="0" applyNumberFormat="1" applyFont="1" applyAlignment="1">
      <alignment/>
    </xf>
    <xf numFmtId="0" fontId="0" fillId="0" borderId="0" xfId="0" applyFont="1" applyBorder="1" applyAlignment="1">
      <alignment horizontal="justify" wrapText="1"/>
    </xf>
    <xf numFmtId="0" fontId="0" fillId="0" borderId="0" xfId="0" applyFont="1" applyAlignment="1">
      <alignment horizontal="justify" wrapText="1"/>
    </xf>
    <xf numFmtId="193" fontId="0" fillId="0" borderId="0" xfId="0" applyNumberFormat="1" applyFont="1" applyAlignment="1">
      <alignment horizontal="justify" wrapText="1"/>
    </xf>
    <xf numFmtId="0" fontId="8" fillId="0" borderId="0" xfId="0" applyNumberFormat="1" applyFont="1" applyFill="1" applyBorder="1" applyAlignment="1">
      <alignment horizontal="right" vertical="center"/>
    </xf>
    <xf numFmtId="0" fontId="9" fillId="0" borderId="0" xfId="0" applyFont="1" applyFill="1" applyBorder="1" applyAlignment="1">
      <alignment/>
    </xf>
    <xf numFmtId="0" fontId="0" fillId="0" borderId="0" xfId="0" applyFont="1" applyFill="1" applyBorder="1" applyAlignment="1">
      <alignment horizontal="center"/>
    </xf>
    <xf numFmtId="181" fontId="0" fillId="0" borderId="0" xfId="0" applyNumberFormat="1" applyFont="1" applyFill="1" applyBorder="1" applyAlignment="1">
      <alignment/>
    </xf>
    <xf numFmtId="182" fontId="0" fillId="0" borderId="0" xfId="0" applyNumberFormat="1" applyFont="1" applyFill="1" applyBorder="1" applyAlignment="1">
      <alignment/>
    </xf>
    <xf numFmtId="193" fontId="0" fillId="0" borderId="0" xfId="42" applyNumberFormat="1" applyFont="1" applyFill="1" applyBorder="1" applyAlignment="1">
      <alignment/>
    </xf>
    <xf numFmtId="0" fontId="21" fillId="0" borderId="0" xfId="0" applyFont="1" applyBorder="1" applyAlignment="1">
      <alignment horizontal="center"/>
    </xf>
    <xf numFmtId="0" fontId="0" fillId="0" borderId="10" xfId="0" applyFont="1" applyBorder="1" applyAlignment="1">
      <alignment horizontal="center"/>
    </xf>
    <xf numFmtId="0" fontId="9" fillId="0" borderId="0" xfId="0" applyFont="1" applyAlignment="1">
      <alignment/>
    </xf>
    <xf numFmtId="193" fontId="9" fillId="0" borderId="0" xfId="0" applyNumberFormat="1" applyFont="1" applyAlignment="1">
      <alignment/>
    </xf>
    <xf numFmtId="2" fontId="9" fillId="0" borderId="0" xfId="0" applyNumberFormat="1" applyFont="1" applyAlignment="1">
      <alignment/>
    </xf>
    <xf numFmtId="0" fontId="8" fillId="0" borderId="0" xfId="0" applyFont="1" applyBorder="1" applyAlignment="1">
      <alignment horizontal="center"/>
    </xf>
    <xf numFmtId="0" fontId="0" fillId="0" borderId="0" xfId="0" applyFont="1" applyFill="1" applyAlignment="1">
      <alignment horizontal="center"/>
    </xf>
    <xf numFmtId="181" fontId="0" fillId="0" borderId="0" xfId="0" applyNumberFormat="1" applyFont="1" applyFill="1" applyAlignment="1">
      <alignment/>
    </xf>
    <xf numFmtId="165" fontId="0" fillId="0" borderId="0" xfId="71" applyFont="1" applyBorder="1" applyAlignment="1">
      <alignment/>
    </xf>
    <xf numFmtId="0" fontId="0" fillId="0" borderId="0" xfId="0" applyFont="1" applyAlignment="1">
      <alignment horizontal="left" vertical="top" wrapText="1"/>
    </xf>
    <xf numFmtId="0" fontId="23" fillId="0" borderId="0" xfId="0" applyFont="1" applyAlignment="1">
      <alignment/>
    </xf>
    <xf numFmtId="2" fontId="23" fillId="0" borderId="0" xfId="0" applyNumberFormat="1" applyFont="1" applyAlignment="1">
      <alignment/>
    </xf>
    <xf numFmtId="182" fontId="1" fillId="0" borderId="0" xfId="0" applyNumberFormat="1" applyFont="1" applyBorder="1" applyAlignment="1">
      <alignment/>
    </xf>
    <xf numFmtId="165" fontId="1" fillId="0" borderId="0" xfId="42" applyFont="1" applyBorder="1" applyAlignment="1">
      <alignment/>
    </xf>
    <xf numFmtId="0" fontId="1" fillId="0" borderId="0" xfId="0" applyFont="1" applyAlignment="1">
      <alignment/>
    </xf>
    <xf numFmtId="193" fontId="1" fillId="0" borderId="0" xfId="42" applyNumberFormat="1" applyFont="1" applyBorder="1" applyAlignment="1">
      <alignment/>
    </xf>
    <xf numFmtId="193" fontId="1" fillId="0" borderId="0" xfId="0" applyNumberFormat="1" applyFont="1" applyAlignment="1">
      <alignment/>
    </xf>
    <xf numFmtId="2" fontId="1" fillId="0" borderId="0" xfId="0" applyNumberFormat="1" applyFont="1" applyAlignment="1">
      <alignment/>
    </xf>
    <xf numFmtId="165" fontId="15" fillId="0" borderId="0" xfId="71" applyFont="1" applyAlignment="1">
      <alignment/>
    </xf>
    <xf numFmtId="0" fontId="18" fillId="0" borderId="0" xfId="0" applyNumberFormat="1" applyFont="1" applyAlignment="1">
      <alignment horizontal="right"/>
    </xf>
    <xf numFmtId="193" fontId="0" fillId="0" borderId="0" xfId="71" applyNumberFormat="1" applyFont="1" applyBorder="1" applyAlignment="1">
      <alignment/>
    </xf>
    <xf numFmtId="165" fontId="15" fillId="0" borderId="0" xfId="71" applyFont="1" applyBorder="1" applyAlignment="1">
      <alignment/>
    </xf>
    <xf numFmtId="193" fontId="15" fillId="0" borderId="0" xfId="71" applyNumberFormat="1" applyFont="1" applyBorder="1" applyAlignment="1">
      <alignment/>
    </xf>
    <xf numFmtId="165" fontId="8" fillId="0" borderId="0" xfId="71" applyFont="1" applyBorder="1" applyAlignment="1">
      <alignment/>
    </xf>
    <xf numFmtId="193" fontId="8" fillId="0" borderId="0" xfId="71" applyNumberFormat="1" applyFont="1" applyBorder="1" applyAlignment="1">
      <alignment/>
    </xf>
    <xf numFmtId="0" fontId="1" fillId="0" borderId="0" xfId="0" applyFont="1" applyBorder="1" applyAlignment="1">
      <alignment horizontal="center"/>
    </xf>
    <xf numFmtId="181" fontId="1" fillId="0" borderId="0" xfId="0" applyNumberFormat="1" applyFont="1" applyBorder="1" applyAlignment="1">
      <alignment/>
    </xf>
    <xf numFmtId="0" fontId="24" fillId="0" borderId="10" xfId="0" applyNumberFormat="1" applyFont="1" applyBorder="1" applyAlignment="1">
      <alignment horizontal="right" vertical="center"/>
    </xf>
    <xf numFmtId="165" fontId="24" fillId="0" borderId="0" xfId="71" applyFont="1" applyBorder="1" applyAlignment="1">
      <alignment/>
    </xf>
    <xf numFmtId="0" fontId="25" fillId="0" borderId="0" xfId="0" applyFont="1" applyBorder="1" applyAlignment="1">
      <alignment horizontal="center"/>
    </xf>
    <xf numFmtId="165" fontId="25" fillId="0" borderId="0" xfId="42" applyFont="1" applyBorder="1" applyAlignment="1">
      <alignment/>
    </xf>
    <xf numFmtId="181" fontId="25" fillId="0" borderId="0" xfId="0" applyNumberFormat="1" applyFont="1" applyBorder="1" applyAlignment="1">
      <alignment/>
    </xf>
    <xf numFmtId="182" fontId="25" fillId="0" borderId="0" xfId="0" applyNumberFormat="1" applyFont="1" applyBorder="1" applyAlignment="1">
      <alignment/>
    </xf>
    <xf numFmtId="193" fontId="25" fillId="0" borderId="0" xfId="42" applyNumberFormat="1" applyFont="1" applyBorder="1" applyAlignment="1">
      <alignment/>
    </xf>
    <xf numFmtId="0" fontId="0" fillId="0" borderId="0" xfId="0" applyNumberFormat="1" applyFont="1" applyBorder="1" applyAlignment="1" quotePrefix="1">
      <alignment horizontal="right" vertical="top"/>
    </xf>
    <xf numFmtId="165" fontId="26" fillId="0" borderId="0" xfId="71" applyFont="1" applyBorder="1" applyAlignment="1">
      <alignment/>
    </xf>
    <xf numFmtId="193" fontId="12" fillId="0" borderId="0" xfId="71" applyNumberFormat="1" applyFont="1" applyBorder="1" applyAlignment="1">
      <alignment/>
    </xf>
    <xf numFmtId="0" fontId="0" fillId="0" borderId="0" xfId="71" applyNumberFormat="1" applyFont="1" applyBorder="1" applyAlignment="1">
      <alignment/>
    </xf>
    <xf numFmtId="0" fontId="0" fillId="0" borderId="0" xfId="0" applyBorder="1" applyAlignment="1">
      <alignment horizontal="center"/>
    </xf>
    <xf numFmtId="181" fontId="0" fillId="0" borderId="0" xfId="0" applyNumberFormat="1" applyBorder="1" applyAlignment="1">
      <alignment/>
    </xf>
    <xf numFmtId="182" fontId="0" fillId="0" borderId="0" xfId="0" applyNumberFormat="1" applyBorder="1" applyAlignment="1">
      <alignment/>
    </xf>
    <xf numFmtId="182" fontId="8" fillId="0" borderId="0" xfId="0" applyNumberFormat="1" applyFont="1" applyBorder="1" applyAlignment="1">
      <alignment horizontal="right"/>
    </xf>
    <xf numFmtId="0" fontId="0" fillId="0" borderId="0" xfId="0" applyFont="1" applyBorder="1" applyAlignment="1">
      <alignment horizontal="center"/>
    </xf>
    <xf numFmtId="165" fontId="0" fillId="0" borderId="0" xfId="71" applyFont="1" applyBorder="1" applyAlignment="1">
      <alignment/>
    </xf>
    <xf numFmtId="181" fontId="0" fillId="0" borderId="0" xfId="0" applyNumberFormat="1" applyFont="1" applyBorder="1" applyAlignment="1">
      <alignment/>
    </xf>
    <xf numFmtId="182" fontId="0" fillId="0" borderId="0" xfId="0" applyNumberFormat="1" applyFont="1" applyBorder="1" applyAlignment="1">
      <alignment/>
    </xf>
    <xf numFmtId="193" fontId="0" fillId="0" borderId="0" xfId="71" applyNumberFormat="1" applyFont="1" applyBorder="1" applyAlignment="1">
      <alignment/>
    </xf>
    <xf numFmtId="165" fontId="12" fillId="0" borderId="0" xfId="71" applyFont="1" applyBorder="1" applyAlignment="1">
      <alignment/>
    </xf>
    <xf numFmtId="0" fontId="0" fillId="0" borderId="0" xfId="0" applyAlignment="1">
      <alignment horizontal="left"/>
    </xf>
    <xf numFmtId="0" fontId="0" fillId="0" borderId="11" xfId="0" applyFill="1" applyBorder="1" applyAlignment="1">
      <alignment/>
    </xf>
    <xf numFmtId="0" fontId="0" fillId="0" borderId="0" xfId="0" applyFill="1" applyBorder="1" applyAlignment="1">
      <alignment/>
    </xf>
    <xf numFmtId="0" fontId="14" fillId="0" borderId="0" xfId="0" applyFont="1" applyFill="1" applyBorder="1" applyAlignment="1">
      <alignment/>
    </xf>
    <xf numFmtId="0" fontId="3" fillId="0" borderId="0" xfId="0" applyFont="1" applyAlignment="1">
      <alignment/>
    </xf>
    <xf numFmtId="0" fontId="2" fillId="0" borderId="0" xfId="0" applyFont="1" applyAlignment="1">
      <alignment wrapText="1"/>
    </xf>
    <xf numFmtId="0" fontId="0" fillId="0" borderId="12" xfId="0" applyBorder="1" applyAlignment="1">
      <alignment horizontal="left" vertical="center"/>
    </xf>
    <xf numFmtId="0" fontId="0" fillId="0" borderId="13" xfId="0" applyFill="1" applyBorder="1" applyAlignment="1">
      <alignment/>
    </xf>
    <xf numFmtId="0" fontId="0" fillId="0" borderId="14" xfId="0" applyBorder="1" applyAlignment="1">
      <alignment horizontal="left" vertical="center"/>
    </xf>
    <xf numFmtId="0" fontId="5" fillId="0" borderId="11" xfId="0" applyFont="1" applyFill="1" applyBorder="1" applyAlignment="1">
      <alignment horizontal="center"/>
    </xf>
    <xf numFmtId="0" fontId="2" fillId="0" borderId="11" xfId="0" applyFont="1" applyFill="1" applyBorder="1" applyAlignment="1">
      <alignment/>
    </xf>
    <xf numFmtId="0" fontId="0" fillId="0" borderId="15" xfId="0" applyBorder="1" applyAlignment="1">
      <alignment horizontal="left" vertical="center"/>
    </xf>
    <xf numFmtId="0" fontId="0" fillId="0" borderId="16" xfId="0" applyBorder="1" applyAlignment="1">
      <alignment/>
    </xf>
    <xf numFmtId="181" fontId="0" fillId="0" borderId="0" xfId="0" applyNumberFormat="1" applyFill="1" applyBorder="1" applyAlignment="1">
      <alignment/>
    </xf>
    <xf numFmtId="0" fontId="26" fillId="0" borderId="10" xfId="0" applyFont="1" applyBorder="1" applyAlignment="1">
      <alignment horizontal="center" vertical="center" wrapText="1"/>
    </xf>
    <xf numFmtId="0" fontId="4" fillId="0" borderId="0" xfId="0" applyFont="1" applyBorder="1" applyAlignment="1">
      <alignment horizontal="justify" vertical="top"/>
    </xf>
    <xf numFmtId="0" fontId="4" fillId="0" borderId="0" xfId="0" applyFont="1" applyBorder="1" applyAlignment="1">
      <alignment/>
    </xf>
    <xf numFmtId="0" fontId="28" fillId="0" borderId="0" xfId="0" applyFont="1" applyBorder="1" applyAlignment="1">
      <alignment horizontal="justify" vertical="top"/>
    </xf>
    <xf numFmtId="0" fontId="26" fillId="0" borderId="0" xfId="0" applyFont="1" applyBorder="1" applyAlignment="1">
      <alignment horizontal="justify" vertical="top"/>
    </xf>
    <xf numFmtId="0" fontId="26" fillId="0" borderId="0" xfId="0" applyFont="1" applyBorder="1" applyAlignment="1">
      <alignment horizontal="justify" vertical="top" wrapText="1"/>
    </xf>
    <xf numFmtId="0" fontId="26" fillId="0" borderId="0" xfId="0" applyFont="1" applyAlignment="1">
      <alignment horizontal="justify" vertical="top"/>
    </xf>
    <xf numFmtId="0" fontId="26" fillId="0" borderId="0" xfId="0" applyFont="1" applyAlignment="1">
      <alignment horizontal="justify" vertical="top" wrapText="1"/>
    </xf>
    <xf numFmtId="0" fontId="28" fillId="0" borderId="0" xfId="0" applyFont="1" applyBorder="1" applyAlignment="1">
      <alignment horizontal="right"/>
    </xf>
    <xf numFmtId="0" fontId="26" fillId="0" borderId="0" xfId="0" applyFont="1" applyBorder="1" applyAlignment="1">
      <alignment/>
    </xf>
    <xf numFmtId="0" fontId="26" fillId="0" borderId="0" xfId="0" applyFont="1" applyBorder="1" applyAlignment="1" quotePrefix="1">
      <alignment horizontal="right"/>
    </xf>
    <xf numFmtId="0" fontId="26" fillId="0" borderId="0" xfId="0" applyFont="1" applyBorder="1" applyAlignment="1">
      <alignment horizontal="left"/>
    </xf>
    <xf numFmtId="0" fontId="28" fillId="0" borderId="0" xfId="0" applyFont="1" applyBorder="1" applyAlignment="1">
      <alignment/>
    </xf>
    <xf numFmtId="0" fontId="26" fillId="0" borderId="0" xfId="0" applyFont="1" applyAlignment="1">
      <alignment/>
    </xf>
    <xf numFmtId="0" fontId="26" fillId="0" borderId="0" xfId="0" applyFont="1" applyBorder="1" applyAlignment="1">
      <alignment horizontal="right"/>
    </xf>
    <xf numFmtId="0" fontId="26" fillId="0" borderId="0" xfId="0" applyFont="1" applyBorder="1" applyAlignment="1" quotePrefix="1">
      <alignment horizontal="justify" vertical="top" wrapText="1"/>
    </xf>
    <xf numFmtId="0" fontId="4" fillId="0" borderId="0" xfId="0" applyFont="1" applyBorder="1" applyAlignment="1">
      <alignment/>
    </xf>
    <xf numFmtId="0" fontId="26" fillId="0" borderId="0" xfId="0" applyFont="1" applyBorder="1" applyAlignment="1" quotePrefix="1">
      <alignment horizontal="right" wrapText="1"/>
    </xf>
    <xf numFmtId="0" fontId="26" fillId="0" borderId="0" xfId="0" applyFont="1" applyBorder="1" applyAlignment="1" quotePrefix="1">
      <alignment horizontal="left"/>
    </xf>
    <xf numFmtId="165" fontId="26" fillId="0" borderId="0" xfId="42" applyFont="1" applyBorder="1" applyAlignment="1">
      <alignment/>
    </xf>
    <xf numFmtId="0" fontId="26" fillId="0" borderId="0" xfId="0" applyFont="1" applyBorder="1" applyAlignment="1">
      <alignment horizontal="justify" wrapText="1"/>
    </xf>
    <xf numFmtId="0" fontId="4" fillId="0" borderId="0" xfId="0" applyFont="1" applyFill="1" applyBorder="1" applyAlignment="1">
      <alignment/>
    </xf>
    <xf numFmtId="0" fontId="26" fillId="0" borderId="10" xfId="0" applyFont="1" applyBorder="1" applyAlignment="1">
      <alignment/>
    </xf>
    <xf numFmtId="0" fontId="28" fillId="0" borderId="10" xfId="0" applyFont="1" applyBorder="1" applyAlignment="1">
      <alignment/>
    </xf>
    <xf numFmtId="0" fontId="26" fillId="0" borderId="0" xfId="0" applyFont="1" applyFill="1" applyAlignment="1">
      <alignment/>
    </xf>
    <xf numFmtId="0" fontId="0" fillId="0" borderId="0" xfId="0" applyFill="1" applyBorder="1" applyAlignment="1" applyProtection="1">
      <alignment horizontal="center" vertical="center" wrapText="1"/>
      <protection locked="0"/>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4" fontId="0" fillId="0" borderId="0" xfId="0" applyNumberFormat="1" applyFont="1" applyFill="1" applyBorder="1" applyAlignment="1">
      <alignment horizontal="right" wrapText="1"/>
    </xf>
    <xf numFmtId="2" fontId="27" fillId="0" borderId="0" xfId="0" applyNumberFormat="1" applyFont="1" applyAlignment="1">
      <alignment horizontal="center" wrapText="1"/>
    </xf>
    <xf numFmtId="181" fontId="27" fillId="0" borderId="0" xfId="0" applyNumberFormat="1" applyFont="1" applyAlignment="1">
      <alignment horizontal="right" vertical="top" wrapText="1"/>
    </xf>
    <xf numFmtId="0" fontId="31" fillId="0" borderId="0" xfId="0" applyFont="1" applyAlignment="1">
      <alignment vertical="top" wrapText="1"/>
    </xf>
    <xf numFmtId="0" fontId="27" fillId="0" borderId="0" xfId="0" applyFont="1" applyAlignment="1">
      <alignment horizontal="justify" vertical="top" wrapText="1"/>
    </xf>
    <xf numFmtId="0" fontId="89" fillId="0" borderId="0" xfId="0" applyFont="1" applyAlignment="1">
      <alignment vertical="top"/>
    </xf>
    <xf numFmtId="0" fontId="32" fillId="0" borderId="0" xfId="0" applyFont="1" applyAlignment="1">
      <alignment vertical="center" wrapText="1"/>
    </xf>
    <xf numFmtId="0" fontId="33" fillId="0" borderId="0" xfId="0" applyFont="1" applyBorder="1" applyAlignment="1">
      <alignment/>
    </xf>
    <xf numFmtId="0" fontId="33" fillId="0" borderId="0" xfId="0" applyFont="1" applyBorder="1" applyAlignment="1">
      <alignment/>
    </xf>
    <xf numFmtId="0" fontId="26" fillId="0" borderId="0" xfId="0" applyFont="1" applyBorder="1" applyAlignment="1">
      <alignment horizontal="right" wrapText="1"/>
    </xf>
    <xf numFmtId="181" fontId="8" fillId="0" borderId="0" xfId="0" applyNumberFormat="1" applyFont="1" applyBorder="1" applyAlignment="1">
      <alignment horizontal="right"/>
    </xf>
    <xf numFmtId="0" fontId="20" fillId="0" borderId="0" xfId="0" applyFont="1" applyAlignment="1">
      <alignment horizontal="justify" vertical="top"/>
    </xf>
    <xf numFmtId="0" fontId="9" fillId="0" borderId="0" xfId="0" applyNumberFormat="1" applyFont="1" applyFill="1" applyBorder="1" applyAlignment="1">
      <alignment horizontal="right" vertical="center"/>
    </xf>
    <xf numFmtId="0" fontId="4" fillId="0" borderId="0" xfId="0" applyFont="1" applyFill="1" applyBorder="1" applyAlignment="1">
      <alignment horizontal="justify" vertical="top"/>
    </xf>
    <xf numFmtId="0" fontId="26" fillId="0" borderId="0" xfId="0" applyFont="1" applyFill="1" applyBorder="1" applyAlignment="1">
      <alignment horizontal="justify" vertical="top"/>
    </xf>
    <xf numFmtId="0" fontId="8" fillId="0" borderId="0" xfId="0" applyNumberFormat="1" applyFont="1" applyFill="1" applyBorder="1" applyAlignment="1" quotePrefix="1">
      <alignment horizontal="right" vertical="top" wrapText="1"/>
    </xf>
    <xf numFmtId="182" fontId="0" fillId="0" borderId="0" xfId="0" applyNumberFormat="1" applyFont="1" applyFill="1" applyAlignment="1">
      <alignment/>
    </xf>
    <xf numFmtId="0" fontId="26" fillId="0" borderId="0" xfId="0" applyFont="1" applyFill="1" applyBorder="1" applyAlignment="1">
      <alignment horizontal="justify" vertical="top" wrapText="1"/>
    </xf>
    <xf numFmtId="0" fontId="8" fillId="0" borderId="0" xfId="0" applyNumberFormat="1" applyFont="1" applyFill="1" applyAlignment="1">
      <alignment horizontal="right" vertical="center"/>
    </xf>
    <xf numFmtId="0" fontId="26" fillId="0" borderId="0" xfId="0" applyFont="1" applyFill="1" applyAlignment="1">
      <alignment horizontal="justify" vertical="top"/>
    </xf>
    <xf numFmtId="0" fontId="26" fillId="0" borderId="0" xfId="0" applyFont="1" applyFill="1" applyAlignment="1">
      <alignment horizontal="justify" vertical="top" wrapText="1"/>
    </xf>
    <xf numFmtId="49" fontId="20" fillId="0" borderId="0" xfId="0" applyNumberFormat="1" applyFont="1" applyAlignment="1">
      <alignment horizontal="right" vertical="top"/>
    </xf>
    <xf numFmtId="0" fontId="36" fillId="0" borderId="0" xfId="0" applyFont="1" applyAlignment="1">
      <alignment horizontal="justify" vertical="top"/>
    </xf>
    <xf numFmtId="49" fontId="37" fillId="0" borderId="0" xfId="0" applyNumberFormat="1" applyFont="1" applyAlignment="1">
      <alignment horizontal="right" vertical="top"/>
    </xf>
    <xf numFmtId="0" fontId="38" fillId="0" borderId="0" xfId="0" applyFont="1" applyFill="1" applyAlignment="1">
      <alignment horizontal="justify" vertical="top"/>
    </xf>
    <xf numFmtId="49" fontId="37" fillId="0" borderId="0" xfId="0" applyNumberFormat="1" applyFont="1" applyFill="1" applyAlignment="1">
      <alignment horizontal="right" vertical="top"/>
    </xf>
    <xf numFmtId="0" fontId="0" fillId="0" borderId="0" xfId="0" applyFill="1" applyAlignment="1">
      <alignment/>
    </xf>
    <xf numFmtId="0" fontId="38" fillId="0" borderId="0" xfId="0" applyFont="1" applyAlignment="1">
      <alignment horizontal="justify" vertical="top"/>
    </xf>
    <xf numFmtId="0" fontId="36" fillId="0" borderId="0" xfId="0" applyFont="1" applyAlignment="1">
      <alignment horizontal="left" vertical="top"/>
    </xf>
    <xf numFmtId="0" fontId="15" fillId="0" borderId="17" xfId="0" applyFont="1" applyBorder="1" applyAlignment="1">
      <alignment horizontal="center" wrapText="1"/>
    </xf>
    <xf numFmtId="181" fontId="15" fillId="0" borderId="18" xfId="0" applyNumberFormat="1" applyFont="1" applyBorder="1" applyAlignment="1">
      <alignment horizontal="right" wrapText="1"/>
    </xf>
    <xf numFmtId="182" fontId="15" fillId="0" borderId="18" xfId="0" applyNumberFormat="1" applyFont="1" applyBorder="1" applyAlignment="1">
      <alignment horizontal="right" wrapText="1"/>
    </xf>
    <xf numFmtId="0" fontId="0" fillId="0" borderId="0" xfId="0" applyFont="1" applyFill="1" applyBorder="1" applyAlignment="1" applyProtection="1">
      <alignment horizontal="left" wrapText="1"/>
      <protection locked="0"/>
    </xf>
    <xf numFmtId="4" fontId="0" fillId="0" borderId="0" xfId="0" applyNumberFormat="1" applyFill="1" applyAlignment="1" applyProtection="1">
      <alignment/>
      <protection locked="0"/>
    </xf>
    <xf numFmtId="181" fontId="27" fillId="0" borderId="0" xfId="0" applyNumberFormat="1" applyFont="1" applyAlignment="1">
      <alignment horizontal="right" wrapText="1"/>
    </xf>
    <xf numFmtId="0" fontId="8" fillId="0" borderId="0" xfId="0" applyNumberFormat="1" applyFont="1" applyFill="1" applyBorder="1" applyAlignment="1" quotePrefix="1">
      <alignment horizontal="right" vertical="top"/>
    </xf>
    <xf numFmtId="0" fontId="26" fillId="0" borderId="0" xfId="0" applyFont="1" applyFill="1" applyBorder="1" applyAlignment="1" quotePrefix="1">
      <alignment horizontal="left"/>
    </xf>
    <xf numFmtId="0" fontId="33" fillId="0" borderId="0" xfId="0" applyFont="1" applyFill="1" applyBorder="1" applyAlignment="1">
      <alignment/>
    </xf>
    <xf numFmtId="0" fontId="40" fillId="0" borderId="0" xfId="0" applyFont="1" applyFill="1" applyAlignment="1">
      <alignment horizontal="center"/>
    </xf>
    <xf numFmtId="0" fontId="0" fillId="0" borderId="0" xfId="0" applyAlignment="1">
      <alignment horizontal="center"/>
    </xf>
    <xf numFmtId="43" fontId="20" fillId="0" borderId="0" xfId="45" applyFont="1" applyBorder="1" applyAlignment="1">
      <alignment horizontal="right" wrapText="1"/>
    </xf>
    <xf numFmtId="0" fontId="28" fillId="0" borderId="0" xfId="0" applyFont="1" applyAlignment="1">
      <alignment/>
    </xf>
    <xf numFmtId="0" fontId="26" fillId="0" borderId="0" xfId="0" applyFont="1" applyFill="1" applyBorder="1" applyAlignment="1" quotePrefix="1">
      <alignment horizontal="right" wrapText="1"/>
    </xf>
    <xf numFmtId="0" fontId="26" fillId="0" borderId="0" xfId="0" applyFont="1" applyBorder="1" applyAlignment="1">
      <alignment horizontal="left" vertical="top" wrapText="1"/>
    </xf>
    <xf numFmtId="2" fontId="15" fillId="0" borderId="17" xfId="71" applyNumberFormat="1" applyFont="1" applyBorder="1" applyAlignment="1">
      <alignment horizontal="right" wrapText="1"/>
    </xf>
    <xf numFmtId="2" fontId="8" fillId="0" borderId="0" xfId="0" applyNumberFormat="1" applyFont="1" applyBorder="1" applyAlignment="1">
      <alignment horizontal="right"/>
    </xf>
    <xf numFmtId="2" fontId="0" fillId="0" borderId="0" xfId="0" applyNumberFormat="1" applyFont="1" applyFill="1" applyBorder="1" applyAlignment="1" applyProtection="1">
      <alignment horizontal="right" wrapText="1"/>
      <protection locked="0"/>
    </xf>
    <xf numFmtId="2" fontId="27" fillId="0" borderId="0" xfId="0" applyNumberFormat="1" applyFont="1" applyAlignment="1">
      <alignment horizontal="right" wrapText="1"/>
    </xf>
    <xf numFmtId="2" fontId="0" fillId="0" borderId="0" xfId="42" applyNumberFormat="1" applyFont="1" applyBorder="1" applyAlignment="1">
      <alignment horizontal="right"/>
    </xf>
    <xf numFmtId="2" fontId="0" fillId="0" borderId="0" xfId="42" applyNumberFormat="1" applyFont="1" applyAlignment="1">
      <alignment horizontal="right"/>
    </xf>
    <xf numFmtId="2" fontId="0" fillId="0" borderId="0" xfId="71" applyNumberFormat="1" applyFont="1" applyBorder="1" applyAlignment="1">
      <alignment horizontal="right"/>
    </xf>
    <xf numFmtId="2" fontId="12" fillId="0" borderId="0" xfId="42" applyNumberFormat="1" applyFont="1" applyBorder="1" applyAlignment="1">
      <alignment horizontal="right"/>
    </xf>
    <xf numFmtId="2" fontId="0" fillId="0" borderId="0" xfId="0" applyNumberFormat="1" applyFont="1" applyBorder="1" applyAlignment="1">
      <alignment horizontal="right" wrapText="1"/>
    </xf>
    <xf numFmtId="2" fontId="0" fillId="0" borderId="0" xfId="42" applyNumberFormat="1" applyFont="1" applyBorder="1" applyAlignment="1">
      <alignment horizontal="right" wrapText="1"/>
    </xf>
    <xf numFmtId="2" fontId="25" fillId="0" borderId="0" xfId="42" applyNumberFormat="1" applyFont="1" applyBorder="1" applyAlignment="1">
      <alignment horizontal="right"/>
    </xf>
    <xf numFmtId="2" fontId="0" fillId="0" borderId="0" xfId="0" applyNumberFormat="1" applyFont="1" applyAlignment="1">
      <alignment horizontal="right" wrapText="1"/>
    </xf>
    <xf numFmtId="2" fontId="0" fillId="0" borderId="0" xfId="71" applyNumberFormat="1" applyFont="1" applyFill="1" applyBorder="1" applyAlignment="1">
      <alignment horizontal="right"/>
    </xf>
    <xf numFmtId="2" fontId="0" fillId="0" borderId="0" xfId="42" applyNumberFormat="1" applyFont="1" applyFill="1" applyBorder="1" applyAlignment="1">
      <alignment horizontal="right"/>
    </xf>
    <xf numFmtId="2" fontId="0" fillId="0" borderId="0" xfId="71" applyNumberFormat="1" applyFont="1" applyBorder="1" applyAlignment="1">
      <alignment horizontal="right"/>
    </xf>
    <xf numFmtId="2" fontId="0" fillId="0" borderId="0" xfId="42" applyNumberFormat="1" applyFont="1" applyFill="1" applyAlignment="1">
      <alignment horizontal="right"/>
    </xf>
    <xf numFmtId="2" fontId="0" fillId="0" borderId="0" xfId="0" applyNumberFormat="1" applyAlignment="1">
      <alignment horizontal="right"/>
    </xf>
    <xf numFmtId="2" fontId="9" fillId="0" borderId="0" xfId="42" applyNumberFormat="1" applyFont="1" applyBorder="1" applyAlignment="1">
      <alignment horizontal="right"/>
    </xf>
    <xf numFmtId="2" fontId="1" fillId="0" borderId="0" xfId="42" applyNumberFormat="1" applyFont="1" applyBorder="1" applyAlignment="1">
      <alignment horizontal="right"/>
    </xf>
    <xf numFmtId="2" fontId="0" fillId="0" borderId="10" xfId="71" applyNumberFormat="1" applyFont="1" applyBorder="1" applyAlignment="1">
      <alignment horizontal="right"/>
    </xf>
    <xf numFmtId="2" fontId="15" fillId="0" borderId="0" xfId="71" applyNumberFormat="1" applyFont="1" applyBorder="1" applyAlignment="1">
      <alignment horizontal="right"/>
    </xf>
    <xf numFmtId="2" fontId="8" fillId="0" borderId="10" xfId="71" applyNumberFormat="1" applyFont="1" applyBorder="1" applyAlignment="1">
      <alignment horizontal="right"/>
    </xf>
    <xf numFmtId="2" fontId="8" fillId="0" borderId="0" xfId="71" applyNumberFormat="1" applyFont="1" applyBorder="1" applyAlignment="1">
      <alignment horizontal="right"/>
    </xf>
    <xf numFmtId="2" fontId="40" fillId="0" borderId="0" xfId="42" applyNumberFormat="1" applyFont="1" applyFill="1" applyAlignment="1">
      <alignment horizontal="right"/>
    </xf>
    <xf numFmtId="2" fontId="40" fillId="0" borderId="0" xfId="0" applyNumberFormat="1" applyFont="1" applyAlignment="1">
      <alignment horizontal="right"/>
    </xf>
    <xf numFmtId="0" fontId="27" fillId="0" borderId="0" xfId="0" applyFont="1" applyAlignment="1">
      <alignment horizontal="center" wrapText="1"/>
    </xf>
    <xf numFmtId="165" fontId="0" fillId="0" borderId="0" xfId="42" applyFont="1" applyBorder="1" applyAlignment="1">
      <alignment horizontal="center"/>
    </xf>
    <xf numFmtId="0" fontId="0" fillId="0" borderId="0" xfId="0" applyFont="1" applyAlignment="1">
      <alignment horizontal="center" wrapText="1"/>
    </xf>
    <xf numFmtId="0" fontId="26" fillId="0" borderId="0" xfId="0" applyFont="1" applyBorder="1" applyAlignment="1">
      <alignment horizontal="left" wrapText="1"/>
    </xf>
    <xf numFmtId="0" fontId="15" fillId="0" borderId="19" xfId="0" applyNumberFormat="1" applyFont="1" applyBorder="1" applyAlignment="1">
      <alignment horizontal="right" vertical="center" wrapText="1"/>
    </xf>
    <xf numFmtId="49" fontId="0" fillId="0" borderId="0" xfId="0" applyNumberFormat="1" applyFont="1" applyFill="1" applyBorder="1" applyAlignment="1" applyProtection="1">
      <alignment horizontal="right" vertical="top" wrapText="1"/>
      <protection locked="0"/>
    </xf>
    <xf numFmtId="49" fontId="27" fillId="0" borderId="0" xfId="0" applyNumberFormat="1" applyFont="1" applyAlignment="1" applyProtection="1">
      <alignment horizontal="right" vertical="top" wrapText="1"/>
      <protection locked="0"/>
    </xf>
    <xf numFmtId="165" fontId="0" fillId="0" borderId="0" xfId="42" applyFont="1" applyBorder="1" applyAlignment="1">
      <alignment horizontal="right"/>
    </xf>
    <xf numFmtId="0" fontId="0" fillId="0" borderId="0" xfId="0" applyFont="1" applyAlignment="1">
      <alignment horizontal="right"/>
    </xf>
    <xf numFmtId="0" fontId="26" fillId="0" borderId="0" xfId="0" applyFont="1" applyBorder="1" applyAlignment="1">
      <alignment horizontal="center"/>
    </xf>
    <xf numFmtId="2" fontId="26" fillId="0" borderId="0" xfId="42" applyNumberFormat="1" applyFont="1" applyBorder="1" applyAlignment="1">
      <alignment horizontal="right"/>
    </xf>
    <xf numFmtId="181" fontId="26" fillId="0" borderId="0" xfId="0" applyNumberFormat="1" applyFont="1" applyBorder="1" applyAlignment="1">
      <alignment/>
    </xf>
    <xf numFmtId="2" fontId="26" fillId="0" borderId="0" xfId="71" applyNumberFormat="1" applyFont="1" applyBorder="1" applyAlignment="1">
      <alignment horizontal="right"/>
    </xf>
    <xf numFmtId="0" fontId="26" fillId="0" borderId="0" xfId="0" applyFont="1" applyAlignment="1">
      <alignment horizontal="center"/>
    </xf>
    <xf numFmtId="2" fontId="26" fillId="0" borderId="0" xfId="0" applyNumberFormat="1" applyFont="1" applyAlignment="1">
      <alignment horizontal="right"/>
    </xf>
    <xf numFmtId="0" fontId="27" fillId="0" borderId="0" xfId="0" applyFont="1" applyFill="1" applyAlignment="1">
      <alignment horizontal="justify" vertical="top"/>
    </xf>
    <xf numFmtId="0" fontId="27" fillId="0" borderId="0" xfId="0" applyFont="1" applyAlignment="1">
      <alignment horizontal="justify" vertical="top"/>
    </xf>
    <xf numFmtId="0" fontId="48" fillId="0" borderId="0" xfId="0" applyFont="1" applyFill="1" applyAlignment="1">
      <alignment horizontal="justify" vertical="top"/>
    </xf>
    <xf numFmtId="0" fontId="48" fillId="0" borderId="0" xfId="0" applyFont="1" applyFill="1" applyAlignment="1">
      <alignment horizontal="justify"/>
    </xf>
    <xf numFmtId="0" fontId="48" fillId="0" borderId="0" xfId="0" applyFont="1" applyAlignment="1">
      <alignment horizontal="justify"/>
    </xf>
    <xf numFmtId="0" fontId="50" fillId="0" borderId="0" xfId="0" applyFont="1" applyAlignment="1">
      <alignment horizontal="justify" vertical="top"/>
    </xf>
    <xf numFmtId="0" fontId="48" fillId="0" borderId="0" xfId="0" applyFont="1" applyAlignment="1">
      <alignment horizontal="justify" vertical="top"/>
    </xf>
    <xf numFmtId="0" fontId="27" fillId="0" borderId="0" xfId="0" applyFont="1" applyAlignment="1">
      <alignment horizontal="justify"/>
    </xf>
    <xf numFmtId="0" fontId="28" fillId="0" borderId="0" xfId="0" applyNumberFormat="1" applyFont="1" applyBorder="1" applyAlignment="1" quotePrefix="1">
      <alignment horizontal="right" vertical="top" wrapText="1"/>
    </xf>
    <xf numFmtId="182" fontId="26" fillId="0" borderId="0" xfId="0" applyNumberFormat="1" applyFont="1" applyBorder="1" applyAlignment="1">
      <alignment/>
    </xf>
    <xf numFmtId="0" fontId="28" fillId="0" borderId="0" xfId="0" applyNumberFormat="1" applyFont="1" applyAlignment="1">
      <alignment horizontal="right" vertical="center"/>
    </xf>
    <xf numFmtId="0" fontId="28" fillId="0" borderId="0" xfId="0" applyNumberFormat="1" applyFont="1" applyAlignment="1">
      <alignment horizontal="right" vertical="top"/>
    </xf>
    <xf numFmtId="0" fontId="28" fillId="0" borderId="0" xfId="0" applyNumberFormat="1" applyFont="1" applyBorder="1" applyAlignment="1">
      <alignment horizontal="right" vertical="center"/>
    </xf>
    <xf numFmtId="0" fontId="26" fillId="0" borderId="0" xfId="0" applyFont="1" applyBorder="1" applyAlignment="1">
      <alignment horizontal="center" vertical="top"/>
    </xf>
    <xf numFmtId="2" fontId="26" fillId="0" borderId="0" xfId="42" applyNumberFormat="1" applyFont="1" applyBorder="1" applyAlignment="1">
      <alignment horizontal="right" vertical="top"/>
    </xf>
    <xf numFmtId="181" fontId="26" fillId="0" borderId="0" xfId="0" applyNumberFormat="1" applyFont="1" applyBorder="1" applyAlignment="1">
      <alignment vertical="top"/>
    </xf>
    <xf numFmtId="182" fontId="26" fillId="0" borderId="0" xfId="0" applyNumberFormat="1" applyFont="1" applyBorder="1" applyAlignment="1">
      <alignment vertical="top"/>
    </xf>
    <xf numFmtId="2" fontId="26" fillId="0" borderId="0" xfId="71" applyNumberFormat="1" applyFont="1" applyBorder="1" applyAlignment="1">
      <alignment horizontal="right" vertical="top"/>
    </xf>
    <xf numFmtId="2" fontId="26" fillId="0" borderId="0" xfId="42" applyNumberFormat="1" applyFont="1" applyAlignment="1">
      <alignment horizontal="right"/>
    </xf>
    <xf numFmtId="2" fontId="26" fillId="0" borderId="0" xfId="0" applyNumberFormat="1" applyFont="1" applyBorder="1" applyAlignment="1">
      <alignment/>
    </xf>
    <xf numFmtId="0" fontId="28" fillId="0" borderId="0" xfId="0" applyNumberFormat="1" applyFont="1" applyBorder="1" applyAlignment="1" quotePrefix="1">
      <alignment horizontal="right" vertical="top"/>
    </xf>
    <xf numFmtId="0" fontId="26" fillId="0" borderId="0" xfId="0" applyFont="1" applyFill="1" applyAlignment="1" applyProtection="1">
      <alignment horizontal="center"/>
      <protection locked="0"/>
    </xf>
    <xf numFmtId="2" fontId="26" fillId="0" borderId="0" xfId="0" applyNumberFormat="1" applyFont="1" applyFill="1" applyBorder="1" applyAlignment="1" applyProtection="1">
      <alignment horizontal="right" wrapText="1"/>
      <protection locked="0"/>
    </xf>
    <xf numFmtId="4" fontId="26" fillId="0" borderId="0" xfId="0" applyNumberFormat="1" applyFont="1" applyFill="1" applyAlignment="1" applyProtection="1">
      <alignment/>
      <protection locked="0"/>
    </xf>
    <xf numFmtId="4" fontId="26" fillId="0" borderId="0" xfId="0" applyNumberFormat="1" applyFont="1" applyFill="1" applyBorder="1" applyAlignment="1">
      <alignment horizontal="right" wrapText="1"/>
    </xf>
    <xf numFmtId="2" fontId="26" fillId="0" borderId="0" xfId="42" applyNumberFormat="1" applyFont="1" applyFill="1" applyBorder="1" applyAlignment="1">
      <alignment horizontal="right"/>
    </xf>
    <xf numFmtId="0" fontId="26" fillId="0" borderId="0" xfId="0" applyFont="1" applyBorder="1" applyAlignment="1">
      <alignment horizontal="center" wrapText="1"/>
    </xf>
    <xf numFmtId="2" fontId="26" fillId="0" borderId="0" xfId="42" applyNumberFormat="1" applyFont="1" applyBorder="1" applyAlignment="1">
      <alignment horizontal="right" wrapText="1"/>
    </xf>
    <xf numFmtId="181" fontId="26" fillId="0" borderId="0" xfId="0" applyNumberFormat="1" applyFont="1" applyBorder="1" applyAlignment="1">
      <alignment wrapText="1"/>
    </xf>
    <xf numFmtId="182" fontId="26" fillId="0" borderId="0" xfId="0" applyNumberFormat="1" applyFont="1" applyBorder="1" applyAlignment="1">
      <alignment wrapText="1"/>
    </xf>
    <xf numFmtId="0" fontId="28" fillId="0" borderId="0" xfId="0" applyNumberFormat="1" applyFont="1" applyBorder="1" applyAlignment="1">
      <alignment horizontal="right" vertical="center" wrapText="1"/>
    </xf>
    <xf numFmtId="0" fontId="26" fillId="0" borderId="0" xfId="0" applyFont="1" applyFill="1" applyBorder="1" applyAlignment="1">
      <alignment horizontal="center"/>
    </xf>
    <xf numFmtId="2" fontId="26" fillId="0" borderId="0" xfId="71" applyNumberFormat="1" applyFont="1" applyFill="1" applyBorder="1" applyAlignment="1">
      <alignment horizontal="right"/>
    </xf>
    <xf numFmtId="181" fontId="26" fillId="0" borderId="0" xfId="0" applyNumberFormat="1" applyFont="1" applyFill="1" applyBorder="1" applyAlignment="1">
      <alignment/>
    </xf>
    <xf numFmtId="182" fontId="26" fillId="0" borderId="0" xfId="0" applyNumberFormat="1" applyFont="1" applyFill="1" applyBorder="1" applyAlignment="1">
      <alignment/>
    </xf>
    <xf numFmtId="0" fontId="26" fillId="0" borderId="0" xfId="0" applyNumberFormat="1" applyFont="1" applyBorder="1" applyAlignment="1" quotePrefix="1">
      <alignment horizontal="right" vertical="top"/>
    </xf>
    <xf numFmtId="0" fontId="28" fillId="0" borderId="0" xfId="0" applyNumberFormat="1" applyFont="1" applyBorder="1" applyAlignment="1">
      <alignment horizontal="right" vertical="center" textRotation="42"/>
    </xf>
    <xf numFmtId="0" fontId="26" fillId="0" borderId="0" xfId="0" applyFont="1" applyFill="1" applyAlignment="1">
      <alignment horizontal="center"/>
    </xf>
    <xf numFmtId="2" fontId="26" fillId="0" borderId="0" xfId="42" applyNumberFormat="1" applyFont="1" applyFill="1" applyAlignment="1">
      <alignment horizontal="right"/>
    </xf>
    <xf numFmtId="181" fontId="26" fillId="0" borderId="0" xfId="0" applyNumberFormat="1" applyFont="1" applyFill="1" applyAlignment="1">
      <alignment/>
    </xf>
    <xf numFmtId="182" fontId="26" fillId="0" borderId="0" xfId="0" applyNumberFormat="1" applyFont="1" applyFill="1" applyAlignment="1">
      <alignment/>
    </xf>
    <xf numFmtId="0" fontId="28" fillId="0" borderId="0" xfId="0" applyNumberFormat="1" applyFont="1" applyFill="1" applyAlignment="1">
      <alignment horizontal="right" vertical="center"/>
    </xf>
    <xf numFmtId="0" fontId="28" fillId="0" borderId="0" xfId="0" applyNumberFormat="1" applyFont="1" applyFill="1" applyBorder="1" applyAlignment="1" quotePrefix="1">
      <alignment horizontal="right" vertical="top" wrapText="1"/>
    </xf>
    <xf numFmtId="0" fontId="28" fillId="0" borderId="0" xfId="0" applyNumberFormat="1" applyFont="1" applyFill="1" applyBorder="1" applyAlignment="1">
      <alignment horizontal="right" vertical="center"/>
    </xf>
    <xf numFmtId="0" fontId="27" fillId="0" borderId="0" xfId="0" applyFont="1" applyFill="1" applyAlignment="1">
      <alignment horizontal="center"/>
    </xf>
    <xf numFmtId="2" fontId="27" fillId="0" borderId="0" xfId="0" applyNumberFormat="1" applyFont="1" applyAlignment="1">
      <alignment horizontal="right"/>
    </xf>
    <xf numFmtId="165" fontId="26" fillId="0" borderId="0" xfId="42" applyFont="1" applyAlignment="1">
      <alignment/>
    </xf>
    <xf numFmtId="2" fontId="27" fillId="0" borderId="0" xfId="0" applyNumberFormat="1" applyFont="1" applyFill="1" applyAlignment="1">
      <alignment horizontal="right"/>
    </xf>
    <xf numFmtId="0" fontId="27" fillId="0" borderId="0" xfId="0" applyFont="1" applyAlignment="1">
      <alignment horizontal="center"/>
    </xf>
    <xf numFmtId="49" fontId="51" fillId="0" borderId="0" xfId="0" applyNumberFormat="1" applyFont="1" applyAlignment="1">
      <alignment horizontal="right" vertical="top"/>
    </xf>
    <xf numFmtId="181" fontId="26" fillId="0" borderId="0" xfId="42" applyNumberFormat="1" applyFont="1" applyAlignment="1">
      <alignment/>
    </xf>
    <xf numFmtId="181" fontId="26" fillId="0" borderId="0" xfId="42" applyNumberFormat="1" applyFont="1" applyFill="1" applyAlignment="1">
      <alignment/>
    </xf>
    <xf numFmtId="181" fontId="26" fillId="0" borderId="0" xfId="0" applyNumberFormat="1" applyFont="1" applyBorder="1" applyAlignment="1" applyProtection="1">
      <alignment/>
      <protection locked="0"/>
    </xf>
    <xf numFmtId="2" fontId="26" fillId="0" borderId="0" xfId="0" applyNumberFormat="1" applyFont="1" applyBorder="1" applyAlignment="1" applyProtection="1">
      <alignment/>
      <protection locked="0"/>
    </xf>
    <xf numFmtId="181" fontId="26" fillId="0" borderId="0" xfId="0" applyNumberFormat="1" applyFont="1" applyFill="1" applyBorder="1" applyAlignment="1" applyProtection="1">
      <alignment/>
      <protection locked="0"/>
    </xf>
    <xf numFmtId="181" fontId="0" fillId="0" borderId="0" xfId="0" applyNumberFormat="1" applyFont="1" applyFill="1" applyAlignment="1" applyProtection="1">
      <alignment/>
      <protection locked="0"/>
    </xf>
    <xf numFmtId="165" fontId="26" fillId="0" borderId="0" xfId="42" applyFont="1" applyAlignment="1" applyProtection="1">
      <alignment/>
      <protection locked="0"/>
    </xf>
    <xf numFmtId="165" fontId="26" fillId="0" borderId="0" xfId="42" applyFont="1" applyFill="1" applyAlignment="1" applyProtection="1">
      <alignment/>
      <protection locked="0"/>
    </xf>
    <xf numFmtId="2" fontId="20" fillId="0" borderId="0" xfId="45" applyNumberFormat="1" applyFont="1" applyBorder="1" applyAlignment="1">
      <alignment horizontal="right" wrapText="1"/>
    </xf>
    <xf numFmtId="2" fontId="20" fillId="0" borderId="0" xfId="45" applyNumberFormat="1" applyFont="1" applyAlignment="1">
      <alignment horizontal="right" wrapText="1"/>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left" vertical="center"/>
    </xf>
    <xf numFmtId="181" fontId="0" fillId="0" borderId="0" xfId="0" applyNumberFormat="1" applyAlignment="1">
      <alignment vertical="center"/>
    </xf>
    <xf numFmtId="0" fontId="8" fillId="0" borderId="10" xfId="0" applyFont="1" applyBorder="1" applyAlignment="1">
      <alignment vertical="center"/>
    </xf>
    <xf numFmtId="0" fontId="0" fillId="0" borderId="10" xfId="0" applyBorder="1" applyAlignment="1">
      <alignment vertical="center"/>
    </xf>
    <xf numFmtId="181" fontId="0" fillId="0" borderId="10" xfId="0" applyNumberForma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181" fontId="8" fillId="0" borderId="0" xfId="0" applyNumberFormat="1" applyFont="1" applyAlignment="1">
      <alignment vertical="center"/>
    </xf>
    <xf numFmtId="4" fontId="8" fillId="0" borderId="0" xfId="0" applyNumberFormat="1" applyFont="1" applyAlignment="1">
      <alignment vertical="center"/>
    </xf>
    <xf numFmtId="49" fontId="26" fillId="0" borderId="0" xfId="0" applyNumberFormat="1" applyFont="1" applyBorder="1" applyAlignment="1">
      <alignment horizontal="justify" vertical="top" wrapText="1"/>
    </xf>
    <xf numFmtId="49" fontId="26" fillId="0" borderId="0" xfId="0" applyNumberFormat="1" applyFont="1" applyAlignment="1">
      <alignment horizontal="center"/>
    </xf>
    <xf numFmtId="49" fontId="26" fillId="0" borderId="0" xfId="0" applyNumberFormat="1" applyFont="1" applyAlignment="1">
      <alignment horizontal="right"/>
    </xf>
    <xf numFmtId="49" fontId="26" fillId="0" borderId="0" xfId="0" applyNumberFormat="1" applyFont="1" applyAlignment="1">
      <alignment horizontal="justify"/>
    </xf>
    <xf numFmtId="0" fontId="41" fillId="0" borderId="0" xfId="64" applyFont="1" applyBorder="1">
      <alignment/>
      <protection/>
    </xf>
    <xf numFmtId="0" fontId="20" fillId="0" borderId="0" xfId="64" applyFont="1" applyBorder="1" applyAlignment="1">
      <alignment horizontal="center"/>
      <protection/>
    </xf>
    <xf numFmtId="0" fontId="42" fillId="0" borderId="0" xfId="64" applyFont="1" applyBorder="1" applyAlignment="1">
      <alignment horizontal="center"/>
      <protection/>
    </xf>
    <xf numFmtId="0" fontId="43" fillId="0" borderId="0" xfId="64" applyFont="1" applyBorder="1" applyAlignment="1">
      <alignment horizontal="left"/>
      <protection/>
    </xf>
    <xf numFmtId="0" fontId="43" fillId="0" borderId="0" xfId="64" applyFont="1" applyBorder="1" applyAlignment="1">
      <alignment horizontal="center"/>
      <protection/>
    </xf>
    <xf numFmtId="0" fontId="20" fillId="0" borderId="0" xfId="64" applyFont="1" applyBorder="1" applyAlignment="1">
      <alignment/>
      <protection/>
    </xf>
    <xf numFmtId="0" fontId="45" fillId="0" borderId="0" xfId="64" applyFont="1" applyBorder="1">
      <alignment/>
      <protection/>
    </xf>
    <xf numFmtId="0" fontId="44" fillId="0" borderId="0" xfId="64" applyFont="1">
      <alignment/>
      <protection/>
    </xf>
    <xf numFmtId="0" fontId="43" fillId="0" borderId="0" xfId="64" applyFont="1">
      <alignment/>
      <protection/>
    </xf>
    <xf numFmtId="2" fontId="20" fillId="0" borderId="0" xfId="64" applyNumberFormat="1" applyFont="1" applyBorder="1" applyAlignment="1">
      <alignment horizontal="right"/>
      <protection/>
    </xf>
    <xf numFmtId="181" fontId="20" fillId="0" borderId="0" xfId="45" applyNumberFormat="1" applyFont="1" applyBorder="1" applyAlignment="1">
      <alignment horizontal="right" wrapText="1"/>
    </xf>
    <xf numFmtId="0" fontId="20" fillId="0" borderId="0" xfId="64" applyFont="1">
      <alignment/>
      <protection/>
    </xf>
    <xf numFmtId="0" fontId="45" fillId="0" borderId="0" xfId="64" applyFont="1" applyAlignment="1">
      <alignment horizontal="left" indent="8"/>
      <protection/>
    </xf>
    <xf numFmtId="0" fontId="45" fillId="0" borderId="0" xfId="64" applyFont="1">
      <alignment/>
      <protection/>
    </xf>
    <xf numFmtId="0" fontId="45" fillId="0" borderId="0" xfId="64" applyFont="1" applyBorder="1" applyAlignment="1">
      <alignment horizontal="center"/>
      <protection/>
    </xf>
    <xf numFmtId="0" fontId="43" fillId="0" borderId="0" xfId="64" applyFont="1" applyAlignment="1">
      <alignment wrapText="1"/>
      <protection/>
    </xf>
    <xf numFmtId="0" fontId="20" fillId="0" borderId="0" xfId="64" applyFont="1" applyBorder="1" applyAlignment="1">
      <alignment horizontal="center" wrapText="1"/>
      <protection/>
    </xf>
    <xf numFmtId="2" fontId="20" fillId="0" borderId="0" xfId="64" applyNumberFormat="1" applyFont="1" applyBorder="1" applyAlignment="1">
      <alignment horizontal="right" wrapText="1"/>
      <protection/>
    </xf>
    <xf numFmtId="181" fontId="45" fillId="0" borderId="0" xfId="45" applyNumberFormat="1" applyFont="1" applyBorder="1" applyAlignment="1">
      <alignment horizontal="right" wrapText="1"/>
    </xf>
    <xf numFmtId="2" fontId="45" fillId="0" borderId="0" xfId="64" applyNumberFormat="1" applyFont="1" applyBorder="1" applyAlignment="1">
      <alignment horizontal="right"/>
      <protection/>
    </xf>
    <xf numFmtId="0" fontId="43" fillId="0" borderId="0" xfId="64" applyFont="1" applyBorder="1">
      <alignment/>
      <protection/>
    </xf>
    <xf numFmtId="0" fontId="44" fillId="0" borderId="0" xfId="64" applyFont="1" applyBorder="1">
      <alignment/>
      <protection/>
    </xf>
    <xf numFmtId="0" fontId="46" fillId="0" borderId="0" xfId="64" applyFont="1" applyBorder="1" applyAlignment="1">
      <alignment/>
      <protection/>
    </xf>
    <xf numFmtId="0" fontId="46" fillId="0" borderId="0" xfId="64" applyFont="1" applyBorder="1" applyAlignment="1">
      <alignment horizontal="left"/>
      <protection/>
    </xf>
    <xf numFmtId="0" fontId="46" fillId="0" borderId="0" xfId="64" applyFont="1" applyBorder="1">
      <alignment/>
      <protection/>
    </xf>
    <xf numFmtId="0" fontId="47" fillId="0" borderId="0" xfId="64" applyFont="1" applyBorder="1" applyAlignment="1">
      <alignment/>
      <protection/>
    </xf>
    <xf numFmtId="0" fontId="20" fillId="0" borderId="0" xfId="64" applyFont="1" applyAlignment="1">
      <alignment horizontal="justify" vertical="top" wrapText="1"/>
      <protection/>
    </xf>
    <xf numFmtId="0" fontId="20" fillId="0" borderId="0" xfId="64" applyFont="1" applyBorder="1" applyAlignment="1">
      <alignment horizontal="justify" vertical="top" wrapText="1"/>
      <protection/>
    </xf>
    <xf numFmtId="0" fontId="20" fillId="0" borderId="0" xfId="64" applyFont="1" applyBorder="1" applyAlignment="1">
      <alignment horizontal="justify" vertical="top"/>
      <protection/>
    </xf>
    <xf numFmtId="0" fontId="37" fillId="0" borderId="0" xfId="64" applyFont="1" applyBorder="1" applyAlignment="1">
      <alignment horizontal="justify"/>
      <protection/>
    </xf>
    <xf numFmtId="0" fontId="20" fillId="0" borderId="0" xfId="64" applyFont="1" applyBorder="1" applyAlignment="1">
      <alignment horizontal="center" vertical="top"/>
      <protection/>
    </xf>
    <xf numFmtId="2" fontId="20" fillId="0" borderId="0" xfId="64" applyNumberFormat="1" applyFont="1" applyBorder="1" applyAlignment="1">
      <alignment horizontal="right" vertical="top"/>
      <protection/>
    </xf>
    <xf numFmtId="0" fontId="20" fillId="0" borderId="0" xfId="64" applyFont="1" applyBorder="1">
      <alignment/>
      <protection/>
    </xf>
    <xf numFmtId="0" fontId="20" fillId="0" borderId="0" xfId="64" applyFont="1" applyBorder="1" applyAlignment="1">
      <alignment horizontal="left"/>
      <protection/>
    </xf>
    <xf numFmtId="0" fontId="20" fillId="0" borderId="0" xfId="64" applyFont="1" applyAlignment="1">
      <alignment horizontal="justify"/>
      <protection/>
    </xf>
    <xf numFmtId="0" fontId="20" fillId="0" borderId="0" xfId="64" applyFont="1" applyAlignment="1">
      <alignment horizontal="center"/>
      <protection/>
    </xf>
    <xf numFmtId="2" fontId="20" fillId="0" borderId="0" xfId="64" applyNumberFormat="1" applyFont="1" applyAlignment="1">
      <alignment horizontal="right"/>
      <protection/>
    </xf>
    <xf numFmtId="0" fontId="27" fillId="0" borderId="20" xfId="64" applyFont="1" applyBorder="1" applyAlignment="1">
      <alignment horizontal="center"/>
      <protection/>
    </xf>
    <xf numFmtId="0" fontId="27" fillId="0" borderId="21" xfId="64" applyFont="1" applyBorder="1" applyAlignment="1">
      <alignment horizontal="center"/>
      <protection/>
    </xf>
    <xf numFmtId="0" fontId="37" fillId="0" borderId="0" xfId="64" applyFont="1" applyBorder="1" applyAlignment="1">
      <alignment/>
      <protection/>
    </xf>
    <xf numFmtId="0" fontId="37" fillId="0" borderId="0" xfId="64" applyFont="1" applyBorder="1" applyAlignment="1">
      <alignment horizontal="left" vertical="top" wrapText="1"/>
      <protection/>
    </xf>
    <xf numFmtId="181" fontId="20" fillId="0" borderId="0" xfId="64" applyNumberFormat="1" applyFont="1" applyBorder="1" applyAlignment="1">
      <alignment horizontal="right"/>
      <protection/>
    </xf>
    <xf numFmtId="2" fontId="20" fillId="0" borderId="0" xfId="64" applyNumberFormat="1" applyFont="1" applyBorder="1" applyAlignment="1" applyProtection="1">
      <alignment horizontal="right"/>
      <protection locked="0"/>
    </xf>
    <xf numFmtId="0" fontId="37" fillId="0" borderId="0" xfId="64" applyFont="1" applyBorder="1" applyAlignment="1">
      <alignment horizontal="justify" vertical="top"/>
      <protection/>
    </xf>
    <xf numFmtId="0" fontId="20" fillId="0" borderId="0" xfId="64" applyFont="1" applyFill="1" applyBorder="1" applyAlignment="1">
      <alignment horizontal="justify" vertical="top"/>
      <protection/>
    </xf>
    <xf numFmtId="0" fontId="20" fillId="0" borderId="0" xfId="64" applyFont="1" applyAlignment="1">
      <alignment horizontal="center" vertical="top"/>
      <protection/>
    </xf>
    <xf numFmtId="181" fontId="20" fillId="0" borderId="0" xfId="64" applyNumberFormat="1" applyFont="1" applyAlignment="1">
      <alignment horizontal="right"/>
      <protection/>
    </xf>
    <xf numFmtId="0" fontId="20" fillId="0" borderId="0" xfId="64" applyFont="1" applyAlignment="1">
      <alignment/>
      <protection/>
    </xf>
    <xf numFmtId="2" fontId="20" fillId="0" borderId="0" xfId="64" applyNumberFormat="1" applyFont="1" applyAlignment="1" applyProtection="1">
      <alignment horizontal="right"/>
      <protection locked="0"/>
    </xf>
    <xf numFmtId="2" fontId="20" fillId="0" borderId="0" xfId="45" applyNumberFormat="1" applyFont="1" applyAlignment="1" applyProtection="1">
      <alignment horizontal="right" wrapText="1"/>
      <protection locked="0"/>
    </xf>
    <xf numFmtId="2" fontId="20" fillId="0" borderId="0" xfId="45" applyNumberFormat="1" applyFont="1" applyBorder="1" applyAlignment="1" applyProtection="1">
      <alignment horizontal="right" wrapText="1"/>
      <protection locked="0"/>
    </xf>
    <xf numFmtId="0" fontId="20" fillId="0" borderId="0" xfId="64" applyFont="1" applyBorder="1" applyAlignment="1">
      <alignment horizontal="justify" wrapText="1"/>
      <protection/>
    </xf>
    <xf numFmtId="0" fontId="20" fillId="0" borderId="0" xfId="64" applyFont="1" applyAlignment="1">
      <alignment horizontal="left"/>
      <protection/>
    </xf>
    <xf numFmtId="0" fontId="20" fillId="0" borderId="0" xfId="64" applyFont="1" applyFill="1" applyBorder="1">
      <alignment/>
      <protection/>
    </xf>
    <xf numFmtId="0" fontId="20" fillId="0" borderId="0" xfId="64" applyFont="1" applyFill="1" applyBorder="1" applyAlignment="1">
      <alignment/>
      <protection/>
    </xf>
    <xf numFmtId="0" fontId="20" fillId="0" borderId="0" xfId="64" applyFont="1" applyBorder="1" applyAlignment="1">
      <alignment wrapText="1"/>
      <protection/>
    </xf>
    <xf numFmtId="181" fontId="20" fillId="0" borderId="0" xfId="45" applyNumberFormat="1" applyFont="1" applyAlignment="1">
      <alignment horizontal="right" wrapText="1"/>
    </xf>
    <xf numFmtId="0" fontId="20" fillId="0" borderId="0" xfId="64" applyFont="1" applyAlignment="1">
      <alignment horizontal="left" vertical="top" wrapText="1"/>
      <protection/>
    </xf>
    <xf numFmtId="2" fontId="20" fillId="0" borderId="0" xfId="47" applyNumberFormat="1" applyFont="1" applyAlignment="1" applyProtection="1">
      <alignment horizontal="right" wrapText="1"/>
      <protection locked="0"/>
    </xf>
    <xf numFmtId="0" fontId="37" fillId="0" borderId="0" xfId="64" applyFont="1" applyBorder="1" applyAlignment="1">
      <alignment horizontal="right"/>
      <protection/>
    </xf>
    <xf numFmtId="181" fontId="37" fillId="0" borderId="0" xfId="64" applyNumberFormat="1" applyFont="1" applyAlignment="1">
      <alignment horizontal="right"/>
      <protection/>
    </xf>
    <xf numFmtId="0" fontId="37" fillId="0" borderId="0" xfId="64" applyFont="1" applyAlignment="1">
      <alignment vertical="top" wrapText="1"/>
      <protection/>
    </xf>
    <xf numFmtId="2" fontId="20" fillId="0" borderId="0" xfId="64" applyNumberFormat="1" applyFont="1" applyFill="1" applyBorder="1" applyAlignment="1">
      <alignment horizontal="right"/>
      <protection/>
    </xf>
    <xf numFmtId="0" fontId="20" fillId="0" borderId="0" xfId="64" applyFont="1" applyAlignment="1">
      <alignment wrapText="1"/>
      <protection/>
    </xf>
    <xf numFmtId="0" fontId="20" fillId="0" borderId="0" xfId="64" applyFont="1" applyAlignment="1">
      <alignment vertical="top" wrapText="1"/>
      <protection/>
    </xf>
    <xf numFmtId="0" fontId="20" fillId="0" borderId="0" xfId="64" applyFont="1" applyAlignment="1">
      <alignment horizontal="justify" vertical="top"/>
      <protection/>
    </xf>
    <xf numFmtId="0" fontId="37" fillId="0" borderId="0" xfId="64" applyFont="1" applyAlignment="1">
      <alignment horizontal="right"/>
      <protection/>
    </xf>
    <xf numFmtId="0" fontId="37" fillId="0" borderId="0" xfId="64" applyFont="1" applyAlignment="1">
      <alignment wrapText="1"/>
      <protection/>
    </xf>
    <xf numFmtId="0" fontId="27" fillId="0" borderId="0" xfId="64" applyFont="1">
      <alignment/>
      <protection/>
    </xf>
    <xf numFmtId="0" fontId="27" fillId="0" borderId="0" xfId="64" applyFont="1" applyAlignment="1">
      <alignment horizontal="justify"/>
      <protection/>
    </xf>
    <xf numFmtId="0" fontId="20" fillId="0" borderId="0" xfId="64" applyFont="1" applyBorder="1" applyAlignment="1">
      <alignment vertical="top" wrapText="1"/>
      <protection/>
    </xf>
    <xf numFmtId="0" fontId="20" fillId="0" borderId="0" xfId="64" applyFont="1" applyBorder="1" applyAlignment="1">
      <alignment horizontal="justify"/>
      <protection/>
    </xf>
    <xf numFmtId="0" fontId="37" fillId="0" borderId="0" xfId="64" applyFont="1">
      <alignment/>
      <protection/>
    </xf>
    <xf numFmtId="0" fontId="37" fillId="0" borderId="0" xfId="64" applyFont="1" applyAlignment="1">
      <alignment horizontal="center" vertical="top"/>
      <protection/>
    </xf>
    <xf numFmtId="0" fontId="37" fillId="0" borderId="0" xfId="64" applyFont="1" applyAlignment="1">
      <alignment horizontal="left"/>
      <protection/>
    </xf>
    <xf numFmtId="0" fontId="52" fillId="0" borderId="0" xfId="64" applyFont="1" applyAlignment="1">
      <alignment horizontal="right"/>
      <protection/>
    </xf>
    <xf numFmtId="181" fontId="52" fillId="0" borderId="0" xfId="64" applyNumberFormat="1" applyFont="1" applyAlignment="1">
      <alignment horizontal="right"/>
      <protection/>
    </xf>
    <xf numFmtId="181" fontId="47" fillId="0" borderId="0" xfId="64" applyNumberFormat="1" applyFont="1" applyAlignment="1">
      <alignment horizontal="right"/>
      <protection/>
    </xf>
    <xf numFmtId="0" fontId="20" fillId="0" borderId="0" xfId="0" applyFont="1" applyFill="1" applyAlignment="1">
      <alignment/>
    </xf>
    <xf numFmtId="2" fontId="20" fillId="0" borderId="0" xfId="48" applyNumberFormat="1" applyFont="1" applyFill="1" applyAlignment="1">
      <alignment horizontal="right"/>
    </xf>
    <xf numFmtId="0" fontId="0" fillId="0" borderId="0" xfId="0" applyAlignment="1">
      <alignment horizontal="left"/>
    </xf>
    <xf numFmtId="0" fontId="13" fillId="0" borderId="14" xfId="0" applyFont="1" applyFill="1" applyBorder="1" applyAlignment="1">
      <alignment horizontal="center"/>
    </xf>
    <xf numFmtId="0" fontId="13" fillId="0" borderId="11" xfId="0" applyFont="1" applyFill="1" applyBorder="1" applyAlignment="1">
      <alignment horizontal="center"/>
    </xf>
    <xf numFmtId="0" fontId="2" fillId="0" borderId="14" xfId="0" applyFont="1" applyFill="1" applyBorder="1" applyAlignment="1">
      <alignment horizontal="center"/>
    </xf>
    <xf numFmtId="0" fontId="2" fillId="0" borderId="11" xfId="0"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center"/>
    </xf>
    <xf numFmtId="0" fontId="0" fillId="0" borderId="0" xfId="0" applyAlignment="1">
      <alignment/>
    </xf>
    <xf numFmtId="49" fontId="26" fillId="0" borderId="0" xfId="0" applyNumberFormat="1" applyFont="1" applyBorder="1" applyAlignment="1" quotePrefix="1">
      <alignment horizontal="left" vertical="top" wrapText="1"/>
    </xf>
    <xf numFmtId="0" fontId="26" fillId="0" borderId="0" xfId="0" applyFont="1" applyBorder="1" applyAlignment="1">
      <alignment horizontal="justify" vertical="top" wrapText="1"/>
    </xf>
    <xf numFmtId="182" fontId="28" fillId="0" borderId="10" xfId="0" applyNumberFormat="1" applyFont="1" applyBorder="1" applyAlignment="1">
      <alignment horizontal="right"/>
    </xf>
    <xf numFmtId="0" fontId="28" fillId="0" borderId="10" xfId="0" applyFont="1" applyBorder="1" applyAlignment="1">
      <alignment horizontal="right"/>
    </xf>
    <xf numFmtId="0" fontId="33" fillId="0" borderId="0" xfId="0" applyFont="1" applyBorder="1" applyAlignment="1">
      <alignment/>
    </xf>
    <xf numFmtId="0" fontId="23" fillId="0" borderId="0" xfId="0" applyFont="1" applyAlignment="1">
      <alignment/>
    </xf>
    <xf numFmtId="49" fontId="26" fillId="0" borderId="0" xfId="0" applyNumberFormat="1" applyFont="1" applyBorder="1" applyAlignment="1">
      <alignment horizontal="justify" vertical="top" wrapText="1"/>
    </xf>
    <xf numFmtId="0" fontId="26" fillId="0" borderId="0" xfId="0" applyFont="1" applyBorder="1" applyAlignment="1" quotePrefix="1">
      <alignment horizontal="justify" vertical="top" wrapText="1"/>
    </xf>
    <xf numFmtId="0" fontId="26" fillId="0" borderId="0" xfId="0" applyFont="1" applyBorder="1" applyAlignment="1">
      <alignment horizontal="left" vertical="top" wrapText="1"/>
    </xf>
    <xf numFmtId="0" fontId="15" fillId="0" borderId="0" xfId="0" applyFont="1" applyAlignment="1">
      <alignment horizontal="left" wrapText="1"/>
    </xf>
    <xf numFmtId="0" fontId="16" fillId="0" borderId="0" xfId="0" applyFont="1" applyBorder="1" applyAlignment="1">
      <alignment horizontal="center"/>
    </xf>
    <xf numFmtId="0" fontId="14" fillId="0" borderId="0" xfId="0" applyFont="1" applyAlignment="1">
      <alignment horizontal="center"/>
    </xf>
    <xf numFmtId="0" fontId="26" fillId="0" borderId="0" xfId="0" applyFont="1" applyBorder="1" applyAlignment="1">
      <alignment horizontal="left" wrapText="1"/>
    </xf>
    <xf numFmtId="0" fontId="26" fillId="0" borderId="0" xfId="0" applyFont="1" applyBorder="1" applyAlignment="1" quotePrefix="1">
      <alignment horizontal="left" vertical="top" wrapText="1"/>
    </xf>
    <xf numFmtId="181" fontId="8" fillId="0" borderId="10" xfId="0" applyNumberFormat="1" applyFont="1" applyBorder="1" applyAlignment="1">
      <alignment horizontal="right"/>
    </xf>
    <xf numFmtId="0" fontId="8" fillId="0" borderId="10" xfId="0" applyFont="1" applyBorder="1" applyAlignment="1">
      <alignment horizontal="right"/>
    </xf>
    <xf numFmtId="181" fontId="0" fillId="0" borderId="10" xfId="0" applyNumberFormat="1" applyFont="1" applyBorder="1" applyAlignment="1">
      <alignment horizontal="right"/>
    </xf>
    <xf numFmtId="181" fontId="24" fillId="0" borderId="10" xfId="0" applyNumberFormat="1" applyFont="1" applyBorder="1" applyAlignment="1">
      <alignment horizontal="right"/>
    </xf>
    <xf numFmtId="0" fontId="16" fillId="0" borderId="0" xfId="0" applyFont="1" applyBorder="1" applyAlignment="1">
      <alignment horizontal="center"/>
    </xf>
    <xf numFmtId="0" fontId="17" fillId="0" borderId="0" xfId="0" applyFont="1" applyAlignment="1">
      <alignment horizontal="center"/>
    </xf>
    <xf numFmtId="0" fontId="24" fillId="0" borderId="10" xfId="0" applyFont="1" applyBorder="1" applyAlignment="1">
      <alignment horizontal="right"/>
    </xf>
    <xf numFmtId="0" fontId="26" fillId="0" borderId="0" xfId="0" applyFont="1" applyBorder="1" applyAlignment="1">
      <alignment horizontal="right"/>
    </xf>
    <xf numFmtId="49" fontId="26" fillId="0" borderId="0" xfId="0" applyNumberFormat="1" applyFont="1" applyBorder="1" applyAlignment="1">
      <alignment horizontal="left" vertical="top" wrapText="1"/>
    </xf>
    <xf numFmtId="0" fontId="11" fillId="0" borderId="22" xfId="0" applyFont="1" applyBorder="1" applyAlignment="1">
      <alignment horizontal="right"/>
    </xf>
    <xf numFmtId="0" fontId="11" fillId="0" borderId="23" xfId="0" applyFont="1" applyBorder="1" applyAlignment="1">
      <alignment horizontal="right"/>
    </xf>
    <xf numFmtId="180" fontId="11" fillId="0" borderId="24" xfId="0" applyNumberFormat="1" applyFont="1" applyBorder="1" applyAlignment="1">
      <alignment/>
    </xf>
    <xf numFmtId="180" fontId="11" fillId="0" borderId="25" xfId="0" applyNumberFormat="1" applyFont="1" applyBorder="1" applyAlignment="1">
      <alignment/>
    </xf>
    <xf numFmtId="0" fontId="33" fillId="0" borderId="0" xfId="0" applyFont="1" applyBorder="1" applyAlignment="1">
      <alignment/>
    </xf>
    <xf numFmtId="0" fontId="23" fillId="0" borderId="0" xfId="0" applyFont="1" applyAlignment="1">
      <alignment/>
    </xf>
    <xf numFmtId="0" fontId="0" fillId="0" borderId="0" xfId="0" applyFont="1" applyBorder="1" applyAlignment="1">
      <alignment horizontal="right"/>
    </xf>
    <xf numFmtId="0" fontId="34" fillId="0" borderId="0" xfId="0" applyFont="1" applyBorder="1" applyAlignment="1">
      <alignment/>
    </xf>
    <xf numFmtId="0" fontId="1" fillId="0" borderId="0" xfId="0" applyFont="1" applyAlignment="1">
      <alignment/>
    </xf>
    <xf numFmtId="0" fontId="16" fillId="0" borderId="0" xfId="0" applyFont="1" applyFill="1" applyBorder="1" applyAlignment="1">
      <alignment horizontal="center"/>
    </xf>
    <xf numFmtId="0" fontId="14" fillId="0" borderId="0" xfId="0" applyFont="1" applyFill="1" applyAlignment="1">
      <alignment horizontal="center"/>
    </xf>
    <xf numFmtId="0" fontId="28" fillId="0" borderId="10" xfId="0" applyFont="1" applyFill="1" applyBorder="1" applyAlignment="1">
      <alignment horizontal="right"/>
    </xf>
    <xf numFmtId="182" fontId="28" fillId="0" borderId="10" xfId="0" applyNumberFormat="1" applyFont="1" applyFill="1" applyBorder="1" applyAlignment="1">
      <alignment horizontal="right"/>
    </xf>
    <xf numFmtId="0" fontId="43" fillId="0" borderId="0" xfId="64" applyFont="1" applyAlignment="1">
      <alignment horizontal="left" vertical="top" wrapText="1"/>
      <protection/>
    </xf>
    <xf numFmtId="0" fontId="20" fillId="0" borderId="0" xfId="64" applyFont="1" applyAlignment="1">
      <alignment horizontal="justify" vertical="top" wrapText="1"/>
      <protection/>
    </xf>
    <xf numFmtId="0" fontId="20" fillId="0" borderId="0" xfId="64" applyFont="1" applyBorder="1" applyAlignment="1">
      <alignment horizontal="justify" vertical="top" wrapText="1"/>
      <protection/>
    </xf>
    <xf numFmtId="0" fontId="20" fillId="0" borderId="0" xfId="64" applyFont="1" applyBorder="1" applyAlignment="1">
      <alignment horizontal="justify" vertical="top"/>
      <protection/>
    </xf>
    <xf numFmtId="0" fontId="20" fillId="0" borderId="0" xfId="64" applyFont="1" applyBorder="1" applyAlignment="1">
      <alignment horizontal="left" vertical="top" wrapText="1"/>
      <protection/>
    </xf>
    <xf numFmtId="0" fontId="20" fillId="0" borderId="0" xfId="64" applyFont="1" applyBorder="1" applyAlignment="1">
      <alignment horizontal="left" vertical="top"/>
      <protection/>
    </xf>
    <xf numFmtId="0" fontId="27" fillId="0" borderId="26" xfId="64" applyFont="1" applyBorder="1" applyAlignment="1">
      <alignment horizontal="center" vertical="center" wrapText="1"/>
      <protection/>
    </xf>
    <xf numFmtId="0" fontId="27" fillId="0" borderId="27" xfId="64" applyFont="1" applyBorder="1" applyAlignment="1">
      <alignment horizontal="center" vertical="center" wrapText="1"/>
      <protection/>
    </xf>
    <xf numFmtId="2" fontId="27" fillId="0" borderId="26" xfId="64" applyNumberFormat="1" applyFont="1" applyBorder="1" applyAlignment="1">
      <alignment horizontal="center" vertical="center" wrapText="1"/>
      <protection/>
    </xf>
    <xf numFmtId="2" fontId="27" fillId="0" borderId="27" xfId="64" applyNumberFormat="1" applyFont="1" applyBorder="1" applyAlignment="1">
      <alignment horizontal="center" vertical="center" wrapText="1"/>
      <protection/>
    </xf>
    <xf numFmtId="2" fontId="27" fillId="0" borderId="26" xfId="45" applyNumberFormat="1" applyFont="1" applyBorder="1" applyAlignment="1">
      <alignment horizontal="center" wrapText="1"/>
    </xf>
    <xf numFmtId="2" fontId="27" fillId="0" borderId="27" xfId="45" applyNumberFormat="1" applyFont="1" applyBorder="1" applyAlignment="1">
      <alignment horizontal="center" wrapText="1"/>
    </xf>
    <xf numFmtId="0" fontId="37" fillId="0" borderId="0" xfId="64" applyFont="1" applyAlignment="1">
      <alignment horizontal="right"/>
      <protection/>
    </xf>
    <xf numFmtId="0" fontId="47" fillId="0" borderId="0" xfId="64" applyFont="1" applyAlignment="1">
      <alignment horizontal="right"/>
      <protection/>
    </xf>
    <xf numFmtId="2" fontId="20" fillId="0" borderId="0" xfId="0" applyNumberFormat="1" applyFont="1" applyAlignment="1">
      <alignment horizontal="right"/>
    </xf>
    <xf numFmtId="181" fontId="27" fillId="0" borderId="26" xfId="45" applyNumberFormat="1" applyFont="1" applyBorder="1" applyAlignment="1">
      <alignment horizontal="center" vertical="center" wrapText="1"/>
    </xf>
    <xf numFmtId="181" fontId="27" fillId="0" borderId="27" xfId="45" applyNumberFormat="1" applyFont="1" applyBorder="1" applyAlignment="1">
      <alignment horizontal="center" vertical="center" wrapText="1"/>
    </xf>
    <xf numFmtId="0" fontId="52" fillId="0" borderId="0" xfId="0" applyFont="1" applyBorder="1" applyAlignment="1">
      <alignment horizontal="center"/>
    </xf>
    <xf numFmtId="0" fontId="37" fillId="0" borderId="0" xfId="64" applyFont="1" applyAlignment="1">
      <alignment horizontal="left" wrapText="1"/>
      <protection/>
    </xf>
    <xf numFmtId="0" fontId="52" fillId="0" borderId="0" xfId="64" applyFont="1" applyAlignment="1">
      <alignment horizontal="righ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te" xfId="65"/>
    <cellStyle name="Output" xfId="66"/>
    <cellStyle name="Percent" xfId="67"/>
    <cellStyle name="Title" xfId="68"/>
    <cellStyle name="Total" xfId="69"/>
    <cellStyle name="Warning Text" xfId="70"/>
    <cellStyle name="Zarez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1"/>
  <dimension ref="A1:N50"/>
  <sheetViews>
    <sheetView tabSelected="1" view="pageBreakPreview" zoomScale="106" zoomScaleSheetLayoutView="106" workbookViewId="0" topLeftCell="A1">
      <selection activeCell="C16" sqref="C16"/>
    </sheetView>
  </sheetViews>
  <sheetFormatPr defaultColWidth="9.00390625" defaultRowHeight="12.75"/>
  <cols>
    <col min="1" max="1" width="6.75390625" style="0" customWidth="1"/>
    <col min="2" max="2" width="17.75390625" style="0" customWidth="1"/>
    <col min="3" max="3" width="53.25390625" style="0" customWidth="1"/>
    <col min="4" max="4" width="5.375" style="0" customWidth="1"/>
  </cols>
  <sheetData>
    <row r="1" spans="1:7" s="1" customFormat="1" ht="12.75">
      <c r="A1" s="12"/>
      <c r="B1" s="12"/>
      <c r="D1" s="5"/>
      <c r="G1" s="7"/>
    </row>
    <row r="2" spans="1:4" s="1" customFormat="1" ht="15.75">
      <c r="A2" s="426" t="s">
        <v>111</v>
      </c>
      <c r="B2" s="426"/>
      <c r="C2" s="149" t="s">
        <v>117</v>
      </c>
      <c r="D2" s="5"/>
    </row>
    <row r="3" spans="3:4" s="1" customFormat="1" ht="12.75">
      <c r="C3" s="1" t="s">
        <v>248</v>
      </c>
      <c r="D3" s="5"/>
    </row>
    <row r="4" spans="1:7" s="1" customFormat="1" ht="12.75">
      <c r="A4" s="12"/>
      <c r="B4" s="12"/>
      <c r="D4" s="5"/>
      <c r="G4" s="7"/>
    </row>
    <row r="5" spans="1:7" s="1" customFormat="1" ht="12.75">
      <c r="A5" s="12"/>
      <c r="B5" s="12"/>
      <c r="D5" s="5"/>
      <c r="G5" s="7"/>
    </row>
    <row r="6" spans="1:4" s="1" customFormat="1" ht="31.5">
      <c r="A6" s="431" t="s">
        <v>112</v>
      </c>
      <c r="B6" s="431"/>
      <c r="C6" s="150" t="s">
        <v>249</v>
      </c>
      <c r="D6" s="5"/>
    </row>
    <row r="7" spans="1:7" s="1" customFormat="1" ht="15">
      <c r="A7" s="11"/>
      <c r="B7" s="11"/>
      <c r="D7" s="5"/>
      <c r="G7" s="7"/>
    </row>
    <row r="8" spans="1:7" s="1" customFormat="1" ht="12.75">
      <c r="A8" s="12"/>
      <c r="B8" s="12"/>
      <c r="D8" s="5"/>
      <c r="G8" s="7"/>
    </row>
    <row r="9" spans="1:14" s="1" customFormat="1" ht="12.75">
      <c r="A9" s="50" t="s">
        <v>113</v>
      </c>
      <c r="B9" s="50"/>
      <c r="C9" s="228" t="s">
        <v>248</v>
      </c>
      <c r="D9" s="5"/>
      <c r="N9" s="13"/>
    </row>
    <row r="10" spans="1:7" s="1" customFormat="1" ht="12.75">
      <c r="A10" s="12"/>
      <c r="B10" s="12"/>
      <c r="D10" s="5"/>
      <c r="G10" s="7"/>
    </row>
    <row r="11" spans="1:7" s="1" customFormat="1" ht="12.75">
      <c r="A11" s="12"/>
      <c r="B11" s="12"/>
      <c r="D11" s="5"/>
      <c r="G11" s="7"/>
    </row>
    <row r="12" spans="1:7" s="1" customFormat="1" ht="12.75">
      <c r="A12" s="12"/>
      <c r="B12" s="12"/>
      <c r="D12" s="5"/>
      <c r="G12" s="7"/>
    </row>
    <row r="13" spans="1:7" s="1" customFormat="1" ht="12.75">
      <c r="A13" s="12"/>
      <c r="B13" s="12"/>
      <c r="D13" s="5"/>
      <c r="G13" s="7"/>
    </row>
    <row r="14" spans="1:4" s="1" customFormat="1" ht="15.75">
      <c r="A14" s="426" t="s">
        <v>114</v>
      </c>
      <c r="B14" s="426"/>
      <c r="C14" s="149" t="s">
        <v>118</v>
      </c>
      <c r="D14" s="5"/>
    </row>
    <row r="15" spans="1:7" s="1" customFormat="1" ht="12.75">
      <c r="A15" s="12"/>
      <c r="B15" s="12"/>
      <c r="D15" s="5"/>
      <c r="G15" s="7"/>
    </row>
    <row r="16" spans="1:7" s="1" customFormat="1" ht="12.75">
      <c r="A16" s="12"/>
      <c r="B16" s="12"/>
      <c r="D16" s="5"/>
      <c r="G16" s="7"/>
    </row>
    <row r="17" spans="1:7" s="1" customFormat="1" ht="12.75">
      <c r="A17" s="426" t="s">
        <v>20</v>
      </c>
      <c r="B17" s="426"/>
      <c r="D17" s="5"/>
      <c r="G17" s="2"/>
    </row>
    <row r="18" spans="1:7" s="1" customFormat="1" ht="13.5" thickBot="1">
      <c r="A18" s="145"/>
      <c r="B18" s="145"/>
      <c r="D18" s="136"/>
      <c r="G18" s="2"/>
    </row>
    <row r="19" spans="1:7" s="1" customFormat="1" ht="12.75">
      <c r="A19" s="12"/>
      <c r="B19" s="151"/>
      <c r="C19" s="152"/>
      <c r="D19" s="158"/>
      <c r="G19" s="8"/>
    </row>
    <row r="20" spans="1:7" s="1" customFormat="1" ht="20.25">
      <c r="A20" s="12"/>
      <c r="B20" s="427" t="s">
        <v>39</v>
      </c>
      <c r="C20" s="428"/>
      <c r="D20" s="148"/>
      <c r="G20" s="2"/>
    </row>
    <row r="21" spans="1:7" s="1" customFormat="1" ht="12.75" customHeight="1">
      <c r="A21" s="12"/>
      <c r="B21" s="153"/>
      <c r="C21" s="154"/>
      <c r="D21" s="158"/>
      <c r="G21" s="3"/>
    </row>
    <row r="22" spans="1:7" s="1" customFormat="1" ht="18" customHeight="1">
      <c r="A22" s="12"/>
      <c r="B22" s="429" t="s">
        <v>53</v>
      </c>
      <c r="C22" s="430"/>
      <c r="D22" s="147"/>
      <c r="G22" s="2"/>
    </row>
    <row r="23" spans="1:7" s="1" customFormat="1" ht="18" customHeight="1">
      <c r="A23" s="12"/>
      <c r="B23" s="153"/>
      <c r="C23" s="155"/>
      <c r="D23" s="147"/>
      <c r="G23" s="2"/>
    </row>
    <row r="24" spans="1:7" s="1" customFormat="1" ht="12.75">
      <c r="A24" s="12"/>
      <c r="B24" s="153"/>
      <c r="C24" s="146"/>
      <c r="D24" s="158"/>
      <c r="G24" s="8"/>
    </row>
    <row r="25" spans="1:7" s="1" customFormat="1" ht="13.5" thickBot="1">
      <c r="A25" s="12"/>
      <c r="B25" s="156"/>
      <c r="C25" s="157"/>
      <c r="D25" s="136"/>
      <c r="G25" s="4"/>
    </row>
    <row r="26" spans="1:7" s="1" customFormat="1" ht="12.75">
      <c r="A26" s="12"/>
      <c r="B26" s="12"/>
      <c r="D26" s="5"/>
      <c r="G26" s="4"/>
    </row>
    <row r="27" spans="1:7" s="1" customFormat="1" ht="12.75">
      <c r="A27" s="12"/>
      <c r="B27" s="12"/>
      <c r="D27" s="5"/>
      <c r="G27" s="4"/>
    </row>
    <row r="28" spans="1:7" s="1" customFormat="1" ht="12.75">
      <c r="A28" s="12"/>
      <c r="B28" s="12"/>
      <c r="D28" s="5"/>
      <c r="G28" s="4"/>
    </row>
    <row r="29" spans="1:7" s="1" customFormat="1" ht="12.75">
      <c r="A29" s="12"/>
      <c r="B29" s="12"/>
      <c r="D29" s="5"/>
      <c r="G29" s="4"/>
    </row>
    <row r="30" spans="1:7" s="1" customFormat="1" ht="12.75">
      <c r="A30" s="12"/>
      <c r="B30" s="12"/>
      <c r="D30" s="5"/>
      <c r="G30" s="4"/>
    </row>
    <row r="31" spans="1:5" s="1" customFormat="1" ht="15.75">
      <c r="A31" s="426" t="s">
        <v>115</v>
      </c>
      <c r="B31" s="426"/>
      <c r="C31" s="111" t="s">
        <v>121</v>
      </c>
      <c r="E31" s="6"/>
    </row>
    <row r="32" spans="1:7" s="1" customFormat="1" ht="12.75">
      <c r="A32" s="12"/>
      <c r="B32" s="12"/>
      <c r="C32" s="12"/>
      <c r="D32" s="5"/>
      <c r="G32" s="4"/>
    </row>
    <row r="33" spans="1:7" s="1" customFormat="1" ht="12.75">
      <c r="A33" s="12"/>
      <c r="B33" s="12"/>
      <c r="C33" s="12"/>
      <c r="D33" s="5"/>
      <c r="G33" s="4"/>
    </row>
    <row r="34" spans="1:5" s="1" customFormat="1" ht="15.75">
      <c r="A34" s="426" t="s">
        <v>119</v>
      </c>
      <c r="B34" s="426"/>
      <c r="C34" s="111" t="s">
        <v>120</v>
      </c>
      <c r="E34" s="6"/>
    </row>
    <row r="35" spans="1:8" s="1" customFormat="1" ht="12.75">
      <c r="A35" s="12"/>
      <c r="B35" s="12"/>
      <c r="C35" s="12"/>
      <c r="D35" s="7"/>
      <c r="E35" s="6"/>
      <c r="H35" s="7"/>
    </row>
    <row r="36" spans="1:8" s="1" customFormat="1" ht="12.75">
      <c r="A36" s="12"/>
      <c r="B36" s="12"/>
      <c r="C36" s="12"/>
      <c r="D36" s="7"/>
      <c r="E36" s="6"/>
      <c r="H36" s="7"/>
    </row>
    <row r="37" spans="1:5" s="1" customFormat="1" ht="12.75">
      <c r="A37" s="426"/>
      <c r="B37" s="426"/>
      <c r="E37" s="6"/>
    </row>
    <row r="38" spans="1:7" s="1" customFormat="1" ht="12.75">
      <c r="A38" s="12"/>
      <c r="B38" s="12"/>
      <c r="D38" s="5"/>
      <c r="G38" s="4"/>
    </row>
    <row r="39" spans="1:7" s="1" customFormat="1" ht="12.75">
      <c r="A39" s="12"/>
      <c r="B39" s="12"/>
      <c r="D39" s="5"/>
      <c r="G39" s="4"/>
    </row>
    <row r="40" spans="1:7" s="1" customFormat="1" ht="12.75">
      <c r="A40" s="12"/>
      <c r="B40" s="12"/>
      <c r="D40" s="5"/>
      <c r="G40" s="4"/>
    </row>
    <row r="41" spans="1:7" s="1" customFormat="1" ht="12.75">
      <c r="A41" s="12"/>
      <c r="B41" s="12"/>
      <c r="D41" s="5"/>
      <c r="G41" s="4"/>
    </row>
    <row r="42" spans="1:7" s="1" customFormat="1" ht="12.75">
      <c r="A42" s="12"/>
      <c r="B42" s="12"/>
      <c r="D42" s="5"/>
      <c r="G42" s="4"/>
    </row>
    <row r="43" spans="1:7" s="1" customFormat="1" ht="12.75">
      <c r="A43" s="12"/>
      <c r="B43" s="12"/>
      <c r="D43" s="5"/>
      <c r="G43" s="4"/>
    </row>
    <row r="44" spans="1:7" s="1" customFormat="1" ht="12.75">
      <c r="A44" s="12"/>
      <c r="B44" s="12"/>
      <c r="D44" s="5"/>
      <c r="G44" s="7"/>
    </row>
    <row r="45" spans="1:7" s="1" customFormat="1" ht="12.75">
      <c r="A45" s="432" t="s">
        <v>250</v>
      </c>
      <c r="B45" s="432"/>
      <c r="C45" s="432"/>
      <c r="D45" s="433"/>
      <c r="G45" s="7"/>
    </row>
    <row r="50" spans="1:4" s="1" customFormat="1" ht="12.75">
      <c r="A50" s="432"/>
      <c r="B50" s="432"/>
      <c r="C50" s="432"/>
      <c r="D50" s="433"/>
    </row>
  </sheetData>
  <sheetProtection/>
  <mergeCells count="11">
    <mergeCell ref="A14:B14"/>
    <mergeCell ref="A17:B17"/>
    <mergeCell ref="B20:C20"/>
    <mergeCell ref="B22:C22"/>
    <mergeCell ref="A2:B2"/>
    <mergeCell ref="A6:B6"/>
    <mergeCell ref="A50:D50"/>
    <mergeCell ref="A45:D45"/>
    <mergeCell ref="A31:B31"/>
    <mergeCell ref="A34:B34"/>
    <mergeCell ref="A37:B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dimension ref="A1:IV458"/>
  <sheetViews>
    <sheetView view="pageBreakPreview" zoomScaleSheetLayoutView="100" workbookViewId="0" topLeftCell="A1">
      <selection activeCell="E13" sqref="E13"/>
    </sheetView>
  </sheetViews>
  <sheetFormatPr defaultColWidth="9.00390625" defaultRowHeight="12.75"/>
  <cols>
    <col min="1" max="1" width="3.625" style="17" customWidth="1"/>
    <col min="2" max="2" width="50.75390625" style="172" customWidth="1"/>
    <col min="3" max="3" width="5.875" style="54" customWidth="1"/>
    <col min="4" max="4" width="10.00390625" style="236" customWidth="1"/>
    <col min="5" max="5" width="12.00390625" style="60" customWidth="1"/>
    <col min="6" max="6" width="13.00390625" style="61" customWidth="1"/>
    <col min="7" max="9" width="10.625" style="7" customWidth="1"/>
    <col min="10" max="10" width="9.125" style="50" customWidth="1"/>
    <col min="11" max="11" width="13.375" style="45" customWidth="1"/>
    <col min="12" max="13" width="9.125" style="52" customWidth="1"/>
    <col min="14" max="14" width="12.25390625" style="53" bestFit="1" customWidth="1"/>
    <col min="15" max="15" width="12.625" style="53" hidden="1" customWidth="1"/>
    <col min="16" max="16" width="10.375" style="53" bestFit="1" customWidth="1"/>
    <col min="17" max="16384" width="9.125" style="50" customWidth="1"/>
  </cols>
  <sheetData>
    <row r="1" spans="1:12" s="30" customFormat="1" ht="12">
      <c r="A1" s="260"/>
      <c r="B1" s="159" t="s">
        <v>57</v>
      </c>
      <c r="C1" s="216"/>
      <c r="D1" s="231" t="s">
        <v>58</v>
      </c>
      <c r="E1" s="217" t="s">
        <v>59</v>
      </c>
      <c r="F1" s="218" t="s">
        <v>60</v>
      </c>
      <c r="I1" s="115"/>
      <c r="L1" s="37"/>
    </row>
    <row r="2" spans="1:16" s="30" customFormat="1" ht="11.25">
      <c r="A2" s="116"/>
      <c r="B2" s="443"/>
      <c r="C2" s="443"/>
      <c r="D2" s="443"/>
      <c r="E2" s="443"/>
      <c r="K2" s="43"/>
      <c r="L2" s="43"/>
      <c r="M2" s="43"/>
      <c r="N2" s="37"/>
      <c r="O2" s="37"/>
      <c r="P2" s="37"/>
    </row>
    <row r="3" spans="1:11" ht="20.25">
      <c r="A3" s="444" t="s">
        <v>18</v>
      </c>
      <c r="B3" s="445"/>
      <c r="C3" s="445"/>
      <c r="D3" s="445"/>
      <c r="E3" s="445"/>
      <c r="F3" s="445"/>
      <c r="G3" s="54"/>
      <c r="H3" s="50"/>
      <c r="I3" s="50"/>
      <c r="K3" s="52"/>
    </row>
    <row r="4" spans="1:11" ht="12.75">
      <c r="A4" s="19"/>
      <c r="B4" s="160"/>
      <c r="C4" s="55"/>
      <c r="D4" s="235"/>
      <c r="E4" s="56"/>
      <c r="F4" s="57"/>
      <c r="G4" s="4"/>
      <c r="H4" s="4"/>
      <c r="I4" s="4"/>
      <c r="K4" s="42"/>
    </row>
    <row r="5" spans="1:11" ht="14.25">
      <c r="A5" s="19"/>
      <c r="B5" s="195" t="s">
        <v>139</v>
      </c>
      <c r="C5" s="55"/>
      <c r="D5" s="235"/>
      <c r="E5" s="56"/>
      <c r="F5" s="57"/>
      <c r="G5" s="4"/>
      <c r="H5" s="4"/>
      <c r="I5" s="4"/>
      <c r="K5" s="42"/>
    </row>
    <row r="6" spans="1:11" ht="12.75">
      <c r="A6" s="19"/>
      <c r="B6" s="160"/>
      <c r="C6" s="55"/>
      <c r="D6" s="235"/>
      <c r="E6" s="56"/>
      <c r="F6" s="57"/>
      <c r="G6" s="4"/>
      <c r="H6" s="4"/>
      <c r="I6" s="4"/>
      <c r="K6" s="42"/>
    </row>
    <row r="7" spans="2:11" ht="12.75">
      <c r="B7" s="162" t="s">
        <v>124</v>
      </c>
      <c r="C7" s="55"/>
      <c r="D7" s="235"/>
      <c r="E7" s="58"/>
      <c r="F7" s="57"/>
      <c r="G7" s="4"/>
      <c r="H7" s="4"/>
      <c r="I7" s="4"/>
      <c r="K7" s="42"/>
    </row>
    <row r="8" spans="2:15" ht="15.75" customHeight="1">
      <c r="B8" s="446" t="s">
        <v>123</v>
      </c>
      <c r="C8" s="446"/>
      <c r="D8" s="446"/>
      <c r="E8" s="446"/>
      <c r="F8" s="57"/>
      <c r="G8" s="57"/>
      <c r="H8" s="50"/>
      <c r="I8" s="50"/>
      <c r="K8" s="42"/>
      <c r="O8" s="106" t="s">
        <v>56</v>
      </c>
    </row>
    <row r="9" spans="1:11" ht="12.75">
      <c r="A9" s="18"/>
      <c r="B9" s="163"/>
      <c r="C9" s="55"/>
      <c r="D9" s="235"/>
      <c r="E9" s="56"/>
      <c r="F9" s="57"/>
      <c r="G9" s="4"/>
      <c r="H9" s="4"/>
      <c r="I9" s="4"/>
      <c r="K9" s="42"/>
    </row>
    <row r="10" spans="1:11" ht="12.75">
      <c r="A10" s="18"/>
      <c r="B10" s="165"/>
      <c r="C10" s="55"/>
      <c r="D10" s="235"/>
      <c r="E10" s="56"/>
      <c r="F10" s="57"/>
      <c r="G10" s="4"/>
      <c r="H10" s="4"/>
      <c r="I10" s="4"/>
      <c r="K10" s="42"/>
    </row>
    <row r="11" spans="1:9" ht="51" customHeight="1">
      <c r="A11" s="279" t="s">
        <v>1</v>
      </c>
      <c r="B11" s="166" t="s">
        <v>127</v>
      </c>
      <c r="C11" s="265" t="s">
        <v>126</v>
      </c>
      <c r="D11" s="268">
        <v>295</v>
      </c>
      <c r="E11" s="323"/>
      <c r="F11" s="280">
        <f>D11*E11</f>
        <v>0</v>
      </c>
      <c r="H11" s="4"/>
      <c r="I11" s="4"/>
    </row>
    <row r="12" spans="1:13" ht="12.75">
      <c r="A12" s="281"/>
      <c r="B12" s="163"/>
      <c r="C12" s="265"/>
      <c r="D12" s="268"/>
      <c r="E12" s="267"/>
      <c r="F12" s="280"/>
      <c r="G12" s="50"/>
      <c r="H12" s="50"/>
      <c r="I12" s="105"/>
      <c r="K12" s="50"/>
      <c r="L12" s="53"/>
      <c r="M12" s="50"/>
    </row>
    <row r="13" spans="1:13" ht="207.75" customHeight="1">
      <c r="A13" s="282" t="s">
        <v>2</v>
      </c>
      <c r="B13" s="201" t="s">
        <v>262</v>
      </c>
      <c r="C13" s="265" t="s">
        <v>126</v>
      </c>
      <c r="D13" s="268">
        <v>120</v>
      </c>
      <c r="E13" s="323"/>
      <c r="F13" s="280">
        <f>D13*E13</f>
        <v>0</v>
      </c>
      <c r="G13" s="50"/>
      <c r="H13" s="50"/>
      <c r="I13" s="105"/>
      <c r="K13" s="50"/>
      <c r="L13" s="53"/>
      <c r="M13" s="50"/>
    </row>
    <row r="14" spans="1:11" ht="12.75">
      <c r="A14" s="283"/>
      <c r="B14" s="163"/>
      <c r="C14" s="284"/>
      <c r="D14" s="285"/>
      <c r="E14" s="286"/>
      <c r="F14" s="287"/>
      <c r="G14" s="4"/>
      <c r="H14" s="4"/>
      <c r="I14" s="4"/>
      <c r="K14" s="42"/>
    </row>
    <row r="15" spans="1:9" ht="87.75" customHeight="1">
      <c r="A15" s="279" t="s">
        <v>3</v>
      </c>
      <c r="B15" s="166" t="s">
        <v>263</v>
      </c>
      <c r="C15" s="265" t="s">
        <v>126</v>
      </c>
      <c r="D15" s="268">
        <v>30</v>
      </c>
      <c r="E15" s="323"/>
      <c r="F15" s="280">
        <f>D15*E15</f>
        <v>0</v>
      </c>
      <c r="H15" s="4"/>
      <c r="I15" s="4"/>
    </row>
    <row r="16" spans="1:13" ht="12.75">
      <c r="A16" s="281"/>
      <c r="B16" s="163"/>
      <c r="C16" s="284"/>
      <c r="D16" s="288"/>
      <c r="E16" s="286"/>
      <c r="F16" s="287"/>
      <c r="G16" s="50"/>
      <c r="H16" s="50"/>
      <c r="I16" s="105"/>
      <c r="K16" s="50"/>
      <c r="L16" s="53"/>
      <c r="M16" s="50"/>
    </row>
    <row r="17" spans="1:9" ht="49.5" customHeight="1">
      <c r="A17" s="279" t="s">
        <v>4</v>
      </c>
      <c r="B17" s="166" t="s">
        <v>264</v>
      </c>
      <c r="C17" s="265" t="s">
        <v>126</v>
      </c>
      <c r="D17" s="268">
        <v>1.8</v>
      </c>
      <c r="E17" s="323"/>
      <c r="F17" s="280">
        <f>D17*E17</f>
        <v>0</v>
      </c>
      <c r="H17" s="4"/>
      <c r="I17" s="4"/>
    </row>
    <row r="18" spans="1:13" ht="12.75">
      <c r="A18" s="281"/>
      <c r="B18" s="163"/>
      <c r="C18" s="284"/>
      <c r="D18" s="288"/>
      <c r="E18" s="286"/>
      <c r="F18" s="287"/>
      <c r="G18" s="50"/>
      <c r="H18" s="105"/>
      <c r="I18" s="105"/>
      <c r="K18" s="50"/>
      <c r="L18" s="53"/>
      <c r="M18" s="50"/>
    </row>
    <row r="19" spans="1:9" ht="27" customHeight="1">
      <c r="A19" s="279" t="s">
        <v>5</v>
      </c>
      <c r="B19" s="166" t="s">
        <v>128</v>
      </c>
      <c r="C19" s="265" t="s">
        <v>129</v>
      </c>
      <c r="D19" s="268">
        <v>50</v>
      </c>
      <c r="E19" s="323"/>
      <c r="F19" s="280">
        <f>D19*E19</f>
        <v>0</v>
      </c>
      <c r="H19" s="4"/>
      <c r="I19" s="4"/>
    </row>
    <row r="20" spans="1:13" ht="12.75">
      <c r="A20" s="281"/>
      <c r="B20" s="163"/>
      <c r="C20" s="265"/>
      <c r="D20" s="268"/>
      <c r="E20" s="267"/>
      <c r="F20" s="280"/>
      <c r="G20" s="50"/>
      <c r="H20" s="50"/>
      <c r="I20" s="105"/>
      <c r="K20" s="50"/>
      <c r="L20" s="53"/>
      <c r="M20" s="50"/>
    </row>
    <row r="21" spans="1:11" ht="12.75">
      <c r="A21" s="283"/>
      <c r="B21" s="163"/>
      <c r="C21" s="265"/>
      <c r="D21" s="266"/>
      <c r="E21" s="267"/>
      <c r="F21" s="280"/>
      <c r="G21" s="4"/>
      <c r="H21" s="4"/>
      <c r="I21" s="4"/>
      <c r="K21" s="42"/>
    </row>
    <row r="22" spans="1:16" ht="12.75">
      <c r="A22" s="437" t="s">
        <v>130</v>
      </c>
      <c r="B22" s="437"/>
      <c r="C22" s="437"/>
      <c r="D22" s="437"/>
      <c r="E22" s="436">
        <f>SUM(F11:F19)</f>
        <v>0</v>
      </c>
      <c r="F22" s="437"/>
      <c r="G22" s="50"/>
      <c r="H22" s="50"/>
      <c r="I22" s="50"/>
      <c r="K22" s="50"/>
      <c r="L22" s="53"/>
      <c r="M22" s="50"/>
      <c r="N22" s="50"/>
      <c r="O22" s="50"/>
      <c r="P22" s="50"/>
    </row>
    <row r="23" spans="1:11" ht="12.75">
      <c r="A23" s="18"/>
      <c r="B23" s="171"/>
      <c r="C23" s="55"/>
      <c r="D23" s="235"/>
      <c r="E23" s="56"/>
      <c r="F23" s="57"/>
      <c r="G23" s="4"/>
      <c r="H23" s="4"/>
      <c r="I23" s="4"/>
      <c r="K23" s="42"/>
    </row>
    <row r="24" spans="1:11" ht="12.75">
      <c r="A24" s="18"/>
      <c r="B24" s="168"/>
      <c r="C24" s="55"/>
      <c r="D24" s="235"/>
      <c r="E24" s="56"/>
      <c r="F24" s="57"/>
      <c r="G24" s="4"/>
      <c r="H24" s="4"/>
      <c r="I24" s="4"/>
      <c r="K24" s="42"/>
    </row>
    <row r="25" spans="1:16" s="9" customFormat="1" ht="18.75">
      <c r="A25" s="16"/>
      <c r="B25" s="195" t="s">
        <v>140</v>
      </c>
      <c r="C25" s="22"/>
      <c r="D25" s="238"/>
      <c r="E25" s="24"/>
      <c r="F25" s="25"/>
      <c r="G25" s="23"/>
      <c r="H25" s="23"/>
      <c r="I25" s="23"/>
      <c r="K25" s="40"/>
      <c r="L25" s="41"/>
      <c r="M25" s="41"/>
      <c r="N25" s="36"/>
      <c r="O25" s="36"/>
      <c r="P25" s="36"/>
    </row>
    <row r="26" spans="3:11" ht="12.75">
      <c r="C26" s="55"/>
      <c r="D26" s="235"/>
      <c r="E26" s="56"/>
      <c r="F26" s="57"/>
      <c r="G26" s="4"/>
      <c r="H26" s="4"/>
      <c r="I26" s="4"/>
      <c r="K26" s="42"/>
    </row>
    <row r="27" spans="1:11" ht="12.75">
      <c r="A27" s="18"/>
      <c r="B27" s="171" t="s">
        <v>32</v>
      </c>
      <c r="C27" s="265"/>
      <c r="D27" s="266"/>
      <c r="E27" s="267"/>
      <c r="F27" s="57"/>
      <c r="G27" s="4"/>
      <c r="H27" s="4"/>
      <c r="I27" s="4"/>
      <c r="K27" s="42"/>
    </row>
    <row r="28" spans="1:15" ht="38.25">
      <c r="A28" s="66"/>
      <c r="B28" s="435" t="s">
        <v>46</v>
      </c>
      <c r="C28" s="435"/>
      <c r="D28" s="435"/>
      <c r="E28" s="435"/>
      <c r="F28" s="57"/>
      <c r="G28" s="62"/>
      <c r="H28" s="4"/>
      <c r="I28" s="4"/>
      <c r="K28" s="52"/>
      <c r="O28" s="106" t="s">
        <v>62</v>
      </c>
    </row>
    <row r="29" spans="1:15" ht="63.75">
      <c r="A29" s="66"/>
      <c r="B29" s="441" t="s">
        <v>326</v>
      </c>
      <c r="C29" s="441"/>
      <c r="D29" s="441"/>
      <c r="E29" s="441"/>
      <c r="F29" s="57"/>
      <c r="G29" s="62"/>
      <c r="H29" s="4"/>
      <c r="I29" s="4"/>
      <c r="K29" s="52"/>
      <c r="O29" s="106" t="s">
        <v>61</v>
      </c>
    </row>
    <row r="30" spans="1:15" ht="51">
      <c r="A30" s="66"/>
      <c r="B30" s="441" t="s">
        <v>327</v>
      </c>
      <c r="C30" s="441"/>
      <c r="D30" s="441"/>
      <c r="E30" s="441"/>
      <c r="F30" s="57"/>
      <c r="G30" s="62"/>
      <c r="H30" s="4"/>
      <c r="I30" s="4"/>
      <c r="K30" s="52"/>
      <c r="O30" s="106" t="s">
        <v>55</v>
      </c>
    </row>
    <row r="31" spans="1:15" ht="38.25">
      <c r="A31" s="66"/>
      <c r="B31" s="435" t="s">
        <v>67</v>
      </c>
      <c r="C31" s="435"/>
      <c r="D31" s="435"/>
      <c r="E31" s="435"/>
      <c r="F31" s="57"/>
      <c r="G31" s="62"/>
      <c r="H31" s="4"/>
      <c r="I31" s="4"/>
      <c r="K31" s="52"/>
      <c r="O31" s="106" t="s">
        <v>62</v>
      </c>
    </row>
    <row r="32" spans="1:15" ht="25.5">
      <c r="A32" s="66"/>
      <c r="B32" s="435" t="s">
        <v>68</v>
      </c>
      <c r="C32" s="435"/>
      <c r="D32" s="435"/>
      <c r="E32" s="435"/>
      <c r="F32" s="57"/>
      <c r="G32" s="62"/>
      <c r="H32" s="4"/>
      <c r="I32" s="4"/>
      <c r="K32" s="52"/>
      <c r="O32" s="106" t="s">
        <v>56</v>
      </c>
    </row>
    <row r="33" spans="1:15" ht="38.25">
      <c r="A33" s="66"/>
      <c r="B33" s="435" t="s">
        <v>69</v>
      </c>
      <c r="C33" s="435"/>
      <c r="D33" s="435"/>
      <c r="E33" s="435"/>
      <c r="F33" s="57"/>
      <c r="G33" s="62"/>
      <c r="H33" s="4"/>
      <c r="I33" s="4"/>
      <c r="K33" s="52"/>
      <c r="O33" s="106" t="s">
        <v>62</v>
      </c>
    </row>
    <row r="34" spans="1:15" ht="38.25">
      <c r="A34" s="66"/>
      <c r="B34" s="435" t="s">
        <v>70</v>
      </c>
      <c r="C34" s="435"/>
      <c r="D34" s="435"/>
      <c r="E34" s="435"/>
      <c r="F34" s="57"/>
      <c r="G34" s="62"/>
      <c r="H34" s="4"/>
      <c r="I34" s="4"/>
      <c r="K34" s="52"/>
      <c r="O34" s="106" t="s">
        <v>62</v>
      </c>
    </row>
    <row r="35" spans="1:15" ht="74.25" customHeight="1">
      <c r="A35" s="66"/>
      <c r="B35" s="435" t="s">
        <v>254</v>
      </c>
      <c r="C35" s="435"/>
      <c r="D35" s="435"/>
      <c r="E35" s="435"/>
      <c r="F35" s="57"/>
      <c r="G35" s="62"/>
      <c r="H35" s="4"/>
      <c r="I35" s="4"/>
      <c r="K35" s="52"/>
      <c r="O35" s="106" t="s">
        <v>71</v>
      </c>
    </row>
    <row r="36" spans="1:15" ht="38.25" customHeight="1">
      <c r="A36" s="66"/>
      <c r="B36" s="435" t="s">
        <v>72</v>
      </c>
      <c r="C36" s="435"/>
      <c r="D36" s="435"/>
      <c r="E36" s="435"/>
      <c r="F36" s="57"/>
      <c r="G36" s="62"/>
      <c r="H36" s="4"/>
      <c r="I36" s="4"/>
      <c r="K36" s="52"/>
      <c r="O36" s="106" t="s">
        <v>55</v>
      </c>
    </row>
    <row r="37" spans="1:15" ht="53.25" customHeight="1">
      <c r="A37" s="66"/>
      <c r="B37" s="435" t="s">
        <v>73</v>
      </c>
      <c r="C37" s="435"/>
      <c r="D37" s="435"/>
      <c r="E37" s="435"/>
      <c r="F37" s="57"/>
      <c r="G37" s="62"/>
      <c r="H37" s="4"/>
      <c r="I37" s="4"/>
      <c r="K37" s="52"/>
      <c r="O37" s="106" t="s">
        <v>55</v>
      </c>
    </row>
    <row r="38" spans="1:15" ht="25.5">
      <c r="A38" s="66"/>
      <c r="B38" s="435" t="s">
        <v>74</v>
      </c>
      <c r="C38" s="435"/>
      <c r="D38" s="435"/>
      <c r="E38" s="435"/>
      <c r="F38" s="57"/>
      <c r="G38" s="62"/>
      <c r="H38" s="4"/>
      <c r="I38" s="4"/>
      <c r="K38" s="52"/>
      <c r="O38" s="106" t="s">
        <v>56</v>
      </c>
    </row>
    <row r="39" spans="1:15" ht="38.25">
      <c r="A39" s="66"/>
      <c r="B39" s="435" t="s">
        <v>75</v>
      </c>
      <c r="C39" s="435"/>
      <c r="D39" s="435"/>
      <c r="E39" s="435"/>
      <c r="F39" s="57"/>
      <c r="G39" s="62"/>
      <c r="H39" s="4"/>
      <c r="I39" s="4"/>
      <c r="K39" s="52"/>
      <c r="O39" s="106" t="s">
        <v>62</v>
      </c>
    </row>
    <row r="40" spans="1:15" ht="51">
      <c r="A40" s="66"/>
      <c r="B40" s="435" t="s">
        <v>255</v>
      </c>
      <c r="C40" s="435"/>
      <c r="D40" s="435"/>
      <c r="E40" s="435"/>
      <c r="F40" s="57"/>
      <c r="G40" s="62"/>
      <c r="H40" s="4"/>
      <c r="I40" s="4"/>
      <c r="K40" s="52"/>
      <c r="O40" s="106" t="s">
        <v>55</v>
      </c>
    </row>
    <row r="41" spans="1:15" ht="12.75">
      <c r="A41" s="66"/>
      <c r="B41" s="164"/>
      <c r="C41" s="78"/>
      <c r="D41" s="239"/>
      <c r="E41" s="88"/>
      <c r="F41" s="57"/>
      <c r="G41" s="62"/>
      <c r="H41" s="4"/>
      <c r="I41" s="4"/>
      <c r="K41" s="52"/>
      <c r="O41" s="106"/>
    </row>
    <row r="42" spans="1:15" ht="12.75">
      <c r="A42" s="18" t="s">
        <v>24</v>
      </c>
      <c r="B42" s="171" t="s">
        <v>23</v>
      </c>
      <c r="C42" s="265"/>
      <c r="D42" s="266"/>
      <c r="E42" s="267"/>
      <c r="F42" s="57"/>
      <c r="G42" s="4"/>
      <c r="H42" s="4"/>
      <c r="I42" s="4"/>
      <c r="K42" s="42"/>
      <c r="O42" s="106"/>
    </row>
    <row r="43" spans="1:15" ht="38.25">
      <c r="A43" s="18"/>
      <c r="B43" s="435" t="s">
        <v>40</v>
      </c>
      <c r="C43" s="435"/>
      <c r="D43" s="435"/>
      <c r="E43" s="435"/>
      <c r="F43" s="57"/>
      <c r="G43" s="4"/>
      <c r="H43" s="4"/>
      <c r="I43" s="4"/>
      <c r="K43" s="42"/>
      <c r="O43" s="106" t="s">
        <v>62</v>
      </c>
    </row>
    <row r="44" spans="1:15" ht="51">
      <c r="A44" s="18"/>
      <c r="B44" s="447" t="s">
        <v>328</v>
      </c>
      <c r="C44" s="447"/>
      <c r="D44" s="447"/>
      <c r="E44" s="447"/>
      <c r="F44" s="57"/>
      <c r="G44" s="4"/>
      <c r="H44" s="4"/>
      <c r="I44" s="4"/>
      <c r="K44" s="42"/>
      <c r="O44" s="106" t="s">
        <v>55</v>
      </c>
    </row>
    <row r="45" spans="1:15" ht="51">
      <c r="A45" s="18"/>
      <c r="B45" s="447" t="s">
        <v>329</v>
      </c>
      <c r="C45" s="447"/>
      <c r="D45" s="447"/>
      <c r="E45" s="447"/>
      <c r="F45" s="57"/>
      <c r="G45" s="4"/>
      <c r="H45" s="4"/>
      <c r="I45" s="4"/>
      <c r="K45" s="42"/>
      <c r="O45" s="106" t="s">
        <v>55</v>
      </c>
    </row>
    <row r="46" spans="1:15" ht="51">
      <c r="A46" s="18"/>
      <c r="B46" s="435" t="s">
        <v>31</v>
      </c>
      <c r="C46" s="435"/>
      <c r="D46" s="435"/>
      <c r="E46" s="435"/>
      <c r="F46" s="57"/>
      <c r="G46" s="4"/>
      <c r="H46" s="4"/>
      <c r="I46" s="4"/>
      <c r="K46" s="42"/>
      <c r="O46" s="106" t="s">
        <v>55</v>
      </c>
    </row>
    <row r="47" spans="1:15" ht="51">
      <c r="A47" s="18"/>
      <c r="B47" s="435" t="s">
        <v>354</v>
      </c>
      <c r="C47" s="435"/>
      <c r="D47" s="435"/>
      <c r="E47" s="435"/>
      <c r="F47" s="57"/>
      <c r="G47" s="4"/>
      <c r="H47" s="4"/>
      <c r="I47" s="4"/>
      <c r="K47" s="42"/>
      <c r="O47" s="106" t="s">
        <v>55</v>
      </c>
    </row>
    <row r="48" spans="1:15" ht="51">
      <c r="A48" s="18"/>
      <c r="B48" s="435" t="s">
        <v>76</v>
      </c>
      <c r="C48" s="435"/>
      <c r="D48" s="435"/>
      <c r="E48" s="435"/>
      <c r="F48" s="57"/>
      <c r="G48" s="4"/>
      <c r="H48" s="4"/>
      <c r="I48" s="4"/>
      <c r="K48" s="42"/>
      <c r="O48" s="106" t="s">
        <v>55</v>
      </c>
    </row>
    <row r="49" spans="1:15" ht="51">
      <c r="A49" s="18"/>
      <c r="B49" s="441" t="s">
        <v>77</v>
      </c>
      <c r="C49" s="435"/>
      <c r="D49" s="435"/>
      <c r="E49" s="435"/>
      <c r="F49" s="57"/>
      <c r="G49" s="4"/>
      <c r="H49" s="4"/>
      <c r="I49" s="4"/>
      <c r="K49" s="42"/>
      <c r="O49" s="106" t="s">
        <v>55</v>
      </c>
    </row>
    <row r="50" spans="1:15" ht="25.5">
      <c r="A50" s="18"/>
      <c r="B50" s="435" t="s">
        <v>346</v>
      </c>
      <c r="C50" s="435"/>
      <c r="D50" s="435"/>
      <c r="E50" s="435"/>
      <c r="F50" s="57"/>
      <c r="G50" s="4"/>
      <c r="H50" s="4"/>
      <c r="I50" s="4"/>
      <c r="K50" s="42"/>
      <c r="O50" s="106" t="s">
        <v>56</v>
      </c>
    </row>
    <row r="51" spans="1:11" ht="12.75">
      <c r="A51" s="18"/>
      <c r="B51" s="171"/>
      <c r="C51" s="55"/>
      <c r="D51" s="235"/>
      <c r="E51" s="56"/>
      <c r="F51" s="57"/>
      <c r="G51" s="4"/>
      <c r="H51" s="4"/>
      <c r="I51" s="4"/>
      <c r="K51" s="42"/>
    </row>
    <row r="52" spans="1:11" ht="12.75">
      <c r="A52" s="18"/>
      <c r="B52" s="168"/>
      <c r="C52" s="55"/>
      <c r="D52" s="235"/>
      <c r="E52" s="56"/>
      <c r="F52" s="57"/>
      <c r="G52" s="4"/>
      <c r="H52" s="4"/>
      <c r="I52" s="4"/>
      <c r="K52" s="42"/>
    </row>
    <row r="53" spans="1:11" ht="49.5">
      <c r="A53" s="67" t="s">
        <v>1</v>
      </c>
      <c r="B53" s="164" t="s">
        <v>265</v>
      </c>
      <c r="C53" s="55"/>
      <c r="D53" s="235"/>
      <c r="E53" s="56"/>
      <c r="F53" s="57"/>
      <c r="G53" s="4"/>
      <c r="H53" s="4"/>
      <c r="I53" s="4"/>
      <c r="K53" s="52"/>
    </row>
    <row r="54" spans="1:11" ht="48">
      <c r="A54" s="67"/>
      <c r="B54" s="164" t="s">
        <v>266</v>
      </c>
      <c r="C54" s="265" t="s">
        <v>129</v>
      </c>
      <c r="D54" s="266">
        <v>7.5</v>
      </c>
      <c r="E54" s="323"/>
      <c r="F54" s="280">
        <f>D54*E54</f>
        <v>0</v>
      </c>
      <c r="G54" s="4"/>
      <c r="H54" s="4"/>
      <c r="I54" s="4"/>
      <c r="K54" s="52"/>
    </row>
    <row r="55" spans="1:11" ht="12.75">
      <c r="A55" s="18"/>
      <c r="B55" s="168"/>
      <c r="C55" s="265"/>
      <c r="D55" s="266"/>
      <c r="E55" s="267"/>
      <c r="F55" s="280"/>
      <c r="G55" s="4"/>
      <c r="H55" s="4"/>
      <c r="I55" s="4"/>
      <c r="K55" s="52"/>
    </row>
    <row r="56" spans="1:11" ht="72">
      <c r="A56" s="67" t="s">
        <v>2</v>
      </c>
      <c r="B56" s="164" t="s">
        <v>323</v>
      </c>
      <c r="C56" s="265" t="s">
        <v>126</v>
      </c>
      <c r="D56" s="266">
        <v>25</v>
      </c>
      <c r="E56" s="323"/>
      <c r="F56" s="280">
        <f>D56*E56</f>
        <v>0</v>
      </c>
      <c r="G56" s="4"/>
      <c r="H56" s="4"/>
      <c r="I56" s="4"/>
      <c r="K56" s="42"/>
    </row>
    <row r="57" spans="1:9" ht="12.75">
      <c r="A57" s="18"/>
      <c r="B57" s="168"/>
      <c r="C57" s="269"/>
      <c r="D57" s="289"/>
      <c r="E57" s="267"/>
      <c r="F57" s="280"/>
      <c r="H57" s="4"/>
      <c r="I57" s="4"/>
    </row>
    <row r="58" spans="1:11" ht="96">
      <c r="A58" s="67" t="s">
        <v>3</v>
      </c>
      <c r="B58" s="164" t="s">
        <v>131</v>
      </c>
      <c r="C58" s="265" t="s">
        <v>126</v>
      </c>
      <c r="D58" s="266">
        <v>295</v>
      </c>
      <c r="E58" s="323"/>
      <c r="F58" s="280">
        <f>D58*E58</f>
        <v>0</v>
      </c>
      <c r="G58" s="4"/>
      <c r="H58" s="4"/>
      <c r="I58" s="4"/>
      <c r="K58" s="42"/>
    </row>
    <row r="59" spans="1:11" ht="12.75">
      <c r="A59" s="18"/>
      <c r="B59" s="174"/>
      <c r="C59" s="55"/>
      <c r="D59" s="235"/>
      <c r="E59" s="56"/>
      <c r="F59" s="57"/>
      <c r="G59" s="4"/>
      <c r="H59" s="4"/>
      <c r="I59" s="4"/>
      <c r="K59" s="42"/>
    </row>
    <row r="60" spans="1:11" ht="96">
      <c r="A60" s="67" t="s">
        <v>4</v>
      </c>
      <c r="B60" s="164" t="s">
        <v>267</v>
      </c>
      <c r="C60" s="265"/>
      <c r="D60" s="266"/>
      <c r="E60" s="267"/>
      <c r="F60" s="280"/>
      <c r="G60" s="4"/>
      <c r="H60" s="4"/>
      <c r="I60" s="4"/>
      <c r="K60" s="42"/>
    </row>
    <row r="61" spans="1:11" ht="24">
      <c r="A61" s="67"/>
      <c r="B61" s="164" t="s">
        <v>78</v>
      </c>
      <c r="C61" s="265" t="s">
        <v>126</v>
      </c>
      <c r="D61" s="266">
        <f>295-75</f>
        <v>220</v>
      </c>
      <c r="E61" s="323"/>
      <c r="F61" s="280">
        <f>D61*E61</f>
        <v>0</v>
      </c>
      <c r="G61" s="4"/>
      <c r="H61" s="4"/>
      <c r="I61" s="4"/>
      <c r="K61" s="42"/>
    </row>
    <row r="62" spans="1:9" ht="12.75">
      <c r="A62" s="18"/>
      <c r="B62" s="168"/>
      <c r="C62" s="269"/>
      <c r="D62" s="289"/>
      <c r="E62" s="267"/>
      <c r="F62" s="280"/>
      <c r="H62" s="4"/>
      <c r="I62" s="4"/>
    </row>
    <row r="63" spans="1:11" ht="65.25" customHeight="1">
      <c r="A63" s="67" t="s">
        <v>5</v>
      </c>
      <c r="B63" s="164" t="s">
        <v>268</v>
      </c>
      <c r="C63" s="265" t="s">
        <v>126</v>
      </c>
      <c r="D63" s="266">
        <v>20</v>
      </c>
      <c r="E63" s="323"/>
      <c r="F63" s="280">
        <f>D63*E63</f>
        <v>0</v>
      </c>
      <c r="G63" s="4"/>
      <c r="H63" s="4"/>
      <c r="I63" s="4"/>
      <c r="K63" s="42"/>
    </row>
    <row r="64" spans="1:13" ht="12.75">
      <c r="A64" s="18"/>
      <c r="B64" s="174"/>
      <c r="C64" s="265"/>
      <c r="D64" s="266"/>
      <c r="E64" s="267"/>
      <c r="F64" s="280"/>
      <c r="G64" s="4"/>
      <c r="H64" s="4"/>
      <c r="I64" s="4"/>
      <c r="J64" s="52"/>
      <c r="K64" s="50"/>
      <c r="L64" s="53"/>
      <c r="M64" s="50"/>
    </row>
    <row r="65" spans="1:11" ht="48">
      <c r="A65" s="67" t="s">
        <v>6</v>
      </c>
      <c r="B65" s="164" t="s">
        <v>133</v>
      </c>
      <c r="C65" s="265"/>
      <c r="D65" s="266"/>
      <c r="E65" s="267"/>
      <c r="F65" s="280"/>
      <c r="G65" s="4"/>
      <c r="H65" s="4"/>
      <c r="I65" s="4"/>
      <c r="K65" s="42"/>
    </row>
    <row r="66" spans="1:13" ht="12.75">
      <c r="A66" s="18"/>
      <c r="B66" s="174" t="s">
        <v>134</v>
      </c>
      <c r="C66" s="265" t="s">
        <v>29</v>
      </c>
      <c r="D66" s="266">
        <v>1</v>
      </c>
      <c r="E66" s="323"/>
      <c r="F66" s="280">
        <f>D66*E66</f>
        <v>0</v>
      </c>
      <c r="G66" s="4"/>
      <c r="H66" s="4"/>
      <c r="I66" s="4"/>
      <c r="J66" s="52"/>
      <c r="K66" s="50"/>
      <c r="L66" s="53"/>
      <c r="M66" s="50"/>
    </row>
    <row r="67" spans="1:13" ht="12.75">
      <c r="A67" s="18"/>
      <c r="B67" s="174" t="s">
        <v>135</v>
      </c>
      <c r="C67" s="265" t="s">
        <v>29</v>
      </c>
      <c r="D67" s="266">
        <v>2</v>
      </c>
      <c r="E67" s="323"/>
      <c r="F67" s="280">
        <f>D67*E67</f>
        <v>0</v>
      </c>
      <c r="G67" s="4"/>
      <c r="H67" s="4"/>
      <c r="I67" s="4"/>
      <c r="J67" s="52"/>
      <c r="K67" s="50"/>
      <c r="L67" s="53"/>
      <c r="M67" s="50"/>
    </row>
    <row r="68" spans="1:13" ht="12.75">
      <c r="A68" s="18"/>
      <c r="B68" s="174" t="s">
        <v>136</v>
      </c>
      <c r="C68" s="265" t="s">
        <v>29</v>
      </c>
      <c r="D68" s="266">
        <v>1</v>
      </c>
      <c r="E68" s="323"/>
      <c r="F68" s="280">
        <f>D68*E68</f>
        <v>0</v>
      </c>
      <c r="G68" s="4"/>
      <c r="H68" s="4"/>
      <c r="I68" s="4"/>
      <c r="J68" s="52"/>
      <c r="K68" s="50"/>
      <c r="L68" s="53"/>
      <c r="M68" s="50"/>
    </row>
    <row r="69" spans="1:9" ht="12.75">
      <c r="A69" s="18"/>
      <c r="B69" s="168"/>
      <c r="C69" s="269"/>
      <c r="D69" s="289"/>
      <c r="E69" s="267"/>
      <c r="F69" s="280"/>
      <c r="H69" s="4"/>
      <c r="I69" s="4"/>
    </row>
    <row r="70" spans="1:9" ht="12.75">
      <c r="A70" s="18" t="s">
        <v>7</v>
      </c>
      <c r="B70" s="168" t="s">
        <v>241</v>
      </c>
      <c r="C70" s="269"/>
      <c r="D70" s="289"/>
      <c r="E70" s="267"/>
      <c r="F70" s="280"/>
      <c r="H70" s="4"/>
      <c r="I70" s="4"/>
    </row>
    <row r="71" spans="1:9" ht="12.75">
      <c r="A71" s="18"/>
      <c r="B71" s="168" t="s">
        <v>269</v>
      </c>
      <c r="C71" s="269" t="s">
        <v>129</v>
      </c>
      <c r="D71" s="289">
        <v>5</v>
      </c>
      <c r="E71" s="323"/>
      <c r="F71" s="280">
        <f>D71*E71</f>
        <v>0</v>
      </c>
      <c r="H71" s="4"/>
      <c r="I71" s="4"/>
    </row>
    <row r="72" spans="1:9" ht="12.75">
      <c r="A72" s="18"/>
      <c r="B72" s="168" t="s">
        <v>270</v>
      </c>
      <c r="C72" s="269" t="s">
        <v>126</v>
      </c>
      <c r="D72" s="289">
        <v>4</v>
      </c>
      <c r="E72" s="323"/>
      <c r="F72" s="280">
        <f>D72*E72</f>
        <v>0</v>
      </c>
      <c r="H72" s="4"/>
      <c r="I72" s="4"/>
    </row>
    <row r="73" spans="1:9" ht="12.75">
      <c r="A73" s="18"/>
      <c r="B73" s="168" t="s">
        <v>271</v>
      </c>
      <c r="C73" s="269" t="s">
        <v>242</v>
      </c>
      <c r="D73" s="289">
        <v>700</v>
      </c>
      <c r="E73" s="323"/>
      <c r="F73" s="280">
        <f>D73*E73</f>
        <v>0</v>
      </c>
      <c r="H73" s="4"/>
      <c r="I73" s="4"/>
    </row>
    <row r="74" spans="1:9" ht="12.75">
      <c r="A74" s="18"/>
      <c r="B74" s="168"/>
      <c r="C74" s="269"/>
      <c r="D74" s="289"/>
      <c r="E74" s="267"/>
      <c r="F74" s="280"/>
      <c r="H74" s="4"/>
      <c r="I74" s="4"/>
    </row>
    <row r="75" spans="1:9" ht="36">
      <c r="A75" s="73" t="s">
        <v>8</v>
      </c>
      <c r="B75" s="259" t="s">
        <v>291</v>
      </c>
      <c r="C75" s="269" t="s">
        <v>148</v>
      </c>
      <c r="D75" s="289">
        <v>86</v>
      </c>
      <c r="E75" s="324"/>
      <c r="F75" s="290">
        <f>D75*E75</f>
        <v>0</v>
      </c>
      <c r="H75" s="4"/>
      <c r="I75" s="4"/>
    </row>
    <row r="76" spans="1:9" ht="12.75">
      <c r="A76" s="18"/>
      <c r="B76" s="168"/>
      <c r="E76" s="56"/>
      <c r="F76" s="57"/>
      <c r="H76" s="4"/>
      <c r="I76" s="4"/>
    </row>
    <row r="77" spans="1:11" ht="48">
      <c r="A77" s="291" t="s">
        <v>9</v>
      </c>
      <c r="B77" s="164" t="s">
        <v>132</v>
      </c>
      <c r="C77" s="265" t="s">
        <v>160</v>
      </c>
      <c r="D77" s="266">
        <v>1</v>
      </c>
      <c r="E77" s="323"/>
      <c r="F77" s="280">
        <f>D77*E77</f>
        <v>0</v>
      </c>
      <c r="G77" s="4"/>
      <c r="H77" s="4"/>
      <c r="I77" s="4"/>
      <c r="K77" s="42"/>
    </row>
    <row r="78" spans="1:9" ht="12.75">
      <c r="A78" s="283"/>
      <c r="B78" s="168"/>
      <c r="C78" s="269"/>
      <c r="D78" s="289"/>
      <c r="E78" s="267"/>
      <c r="F78" s="280"/>
      <c r="H78" s="4"/>
      <c r="I78" s="4"/>
    </row>
    <row r="79" spans="1:11" ht="48">
      <c r="A79" s="291" t="s">
        <v>10</v>
      </c>
      <c r="B79" s="164" t="s">
        <v>272</v>
      </c>
      <c r="C79" s="265" t="s">
        <v>160</v>
      </c>
      <c r="D79" s="266">
        <v>1</v>
      </c>
      <c r="E79" s="323"/>
      <c r="F79" s="280">
        <f>D79*E79</f>
        <v>0</v>
      </c>
      <c r="G79" s="4"/>
      <c r="H79" s="4"/>
      <c r="I79" s="4"/>
      <c r="K79" s="42"/>
    </row>
    <row r="80" spans="1:11" ht="12.75" customHeight="1">
      <c r="A80" s="281"/>
      <c r="B80" s="455"/>
      <c r="C80" s="455"/>
      <c r="D80" s="266"/>
      <c r="E80" s="267"/>
      <c r="F80" s="280"/>
      <c r="G80" s="68"/>
      <c r="H80" s="4"/>
      <c r="I80" s="4"/>
      <c r="K80" s="42"/>
    </row>
    <row r="81" spans="1:9" ht="12.75">
      <c r="A81" s="283"/>
      <c r="B81" s="168"/>
      <c r="C81" s="269"/>
      <c r="D81" s="289"/>
      <c r="E81" s="267"/>
      <c r="F81" s="280"/>
      <c r="H81" s="4"/>
      <c r="I81" s="4"/>
    </row>
    <row r="82" spans="1:16" ht="12.75">
      <c r="A82" s="437" t="s">
        <v>79</v>
      </c>
      <c r="B82" s="437"/>
      <c r="C82" s="437"/>
      <c r="D82" s="437"/>
      <c r="E82" s="436">
        <f>SUM(F54:F79)</f>
        <v>0</v>
      </c>
      <c r="F82" s="437"/>
      <c r="G82" s="50"/>
      <c r="H82" s="50"/>
      <c r="I82" s="50"/>
      <c r="K82" s="50"/>
      <c r="L82" s="53"/>
      <c r="M82" s="50"/>
      <c r="N82" s="50"/>
      <c r="O82" s="50"/>
      <c r="P82" s="50"/>
    </row>
    <row r="83" spans="1:11" ht="12.75">
      <c r="A83" s="18"/>
      <c r="B83" s="168"/>
      <c r="C83" s="55"/>
      <c r="D83" s="235"/>
      <c r="E83" s="56"/>
      <c r="F83" s="57"/>
      <c r="G83" s="4"/>
      <c r="H83" s="4"/>
      <c r="I83" s="4"/>
      <c r="K83" s="42"/>
    </row>
    <row r="84" spans="1:11" ht="12.75">
      <c r="A84" s="18"/>
      <c r="B84" s="168"/>
      <c r="C84" s="55"/>
      <c r="D84" s="235"/>
      <c r="E84" s="56"/>
      <c r="F84" s="57"/>
      <c r="G84" s="4"/>
      <c r="H84" s="4"/>
      <c r="I84" s="4"/>
      <c r="K84" s="42"/>
    </row>
    <row r="85" spans="1:16" s="51" customFormat="1" ht="20.25">
      <c r="A85" s="452" t="s">
        <v>19</v>
      </c>
      <c r="B85" s="453"/>
      <c r="C85" s="453"/>
      <c r="D85" s="453"/>
      <c r="E85" s="453"/>
      <c r="F85" s="453"/>
      <c r="G85" s="70"/>
      <c r="H85" s="4"/>
      <c r="I85" s="4"/>
      <c r="K85" s="71"/>
      <c r="L85" s="71"/>
      <c r="M85" s="71"/>
      <c r="N85" s="72"/>
      <c r="O85" s="72"/>
      <c r="P85" s="72"/>
    </row>
    <row r="86" spans="1:11" ht="12.75">
      <c r="A86" s="18"/>
      <c r="B86" s="175"/>
      <c r="C86" s="55"/>
      <c r="D86" s="235"/>
      <c r="E86" s="56"/>
      <c r="F86" s="57"/>
      <c r="G86" s="4"/>
      <c r="H86" s="4"/>
      <c r="I86" s="4"/>
      <c r="K86" s="42"/>
    </row>
    <row r="87" spans="1:16" s="1" customFormat="1" ht="18.75">
      <c r="A87" s="16"/>
      <c r="B87" s="194" t="s">
        <v>199</v>
      </c>
      <c r="C87" s="135"/>
      <c r="D87" s="237"/>
      <c r="E87" s="136"/>
      <c r="F87" s="137"/>
      <c r="G87" s="105"/>
      <c r="H87" s="132"/>
      <c r="I87" s="132"/>
      <c r="K87" s="117"/>
      <c r="L87" s="38"/>
      <c r="M87" s="38"/>
      <c r="N87" s="34"/>
      <c r="O87" s="34"/>
      <c r="P87" s="34"/>
    </row>
    <row r="88" spans="1:11" ht="12.75">
      <c r="A88" s="18"/>
      <c r="B88" s="168"/>
      <c r="C88" s="55"/>
      <c r="D88" s="237"/>
      <c r="E88" s="56"/>
      <c r="F88" s="57"/>
      <c r="G88" s="105"/>
      <c r="H88" s="105"/>
      <c r="I88" s="105"/>
      <c r="K88" s="117"/>
    </row>
    <row r="89" spans="1:7" s="185" customFormat="1" ht="159.75" customHeight="1">
      <c r="A89" s="261"/>
      <c r="B89" s="435" t="s">
        <v>355</v>
      </c>
      <c r="C89" s="435"/>
      <c r="D89" s="435"/>
      <c r="E89" s="435"/>
      <c r="F89" s="219"/>
      <c r="G89" s="184"/>
    </row>
    <row r="90" spans="1:15" s="74" customFormat="1" ht="38.25">
      <c r="A90" s="73"/>
      <c r="B90" s="435" t="s">
        <v>303</v>
      </c>
      <c r="C90" s="435"/>
      <c r="D90" s="435"/>
      <c r="E90" s="435"/>
      <c r="F90" s="57"/>
      <c r="O90" s="106" t="s">
        <v>62</v>
      </c>
    </row>
    <row r="91" spans="1:15" s="74" customFormat="1" ht="74.25" customHeight="1">
      <c r="A91" s="73"/>
      <c r="B91" s="435" t="s">
        <v>100</v>
      </c>
      <c r="C91" s="435"/>
      <c r="D91" s="435"/>
      <c r="E91" s="435"/>
      <c r="F91" s="57"/>
      <c r="O91" s="106" t="s">
        <v>99</v>
      </c>
    </row>
    <row r="92" spans="1:11" ht="12.75">
      <c r="A92" s="18"/>
      <c r="B92" s="168"/>
      <c r="C92" s="55"/>
      <c r="D92" s="235"/>
      <c r="E92" s="56"/>
      <c r="F92" s="57"/>
      <c r="G92" s="4"/>
      <c r="H92" s="4"/>
      <c r="I92" s="4"/>
      <c r="K92" s="42"/>
    </row>
    <row r="93" spans="1:7" s="185" customFormat="1" ht="111.75" customHeight="1">
      <c r="A93" s="67" t="s">
        <v>1</v>
      </c>
      <c r="B93" s="164" t="s">
        <v>356</v>
      </c>
      <c r="C93" s="292" t="s">
        <v>29</v>
      </c>
      <c r="D93" s="293">
        <v>1</v>
      </c>
      <c r="E93" s="294"/>
      <c r="F93" s="295">
        <f>D93*E93</f>
        <v>0</v>
      </c>
      <c r="G93" s="184"/>
    </row>
    <row r="94" spans="1:11" ht="12.75">
      <c r="A94" s="18"/>
      <c r="B94" s="164"/>
      <c r="C94" s="265"/>
      <c r="D94" s="266"/>
      <c r="E94" s="267"/>
      <c r="F94" s="280"/>
      <c r="G94" s="4"/>
      <c r="H94" s="4"/>
      <c r="I94" s="4"/>
      <c r="K94" s="42"/>
    </row>
    <row r="95" spans="1:7" s="185" customFormat="1" ht="122.25" customHeight="1">
      <c r="A95" s="67" t="s">
        <v>2</v>
      </c>
      <c r="B95" s="164" t="s">
        <v>330</v>
      </c>
      <c r="C95" s="292" t="s">
        <v>29</v>
      </c>
      <c r="D95" s="293">
        <v>2</v>
      </c>
      <c r="E95" s="294"/>
      <c r="F95" s="295">
        <f>D95*E95</f>
        <v>0</v>
      </c>
      <c r="G95" s="184"/>
    </row>
    <row r="96" spans="1:11" ht="12.75">
      <c r="A96" s="18"/>
      <c r="B96" s="164"/>
      <c r="C96" s="265"/>
      <c r="D96" s="266"/>
      <c r="E96" s="267"/>
      <c r="F96" s="280"/>
      <c r="G96" s="4"/>
      <c r="H96" s="4"/>
      <c r="I96" s="4"/>
      <c r="K96" s="42"/>
    </row>
    <row r="97" spans="1:7" s="185" customFormat="1" ht="111" customHeight="1">
      <c r="A97" s="67" t="s">
        <v>3</v>
      </c>
      <c r="B97" s="164" t="s">
        <v>324</v>
      </c>
      <c r="C97" s="292" t="s">
        <v>29</v>
      </c>
      <c r="D97" s="293">
        <v>1</v>
      </c>
      <c r="E97" s="294"/>
      <c r="F97" s="295">
        <f>D97*E97</f>
        <v>0</v>
      </c>
      <c r="G97" s="184"/>
    </row>
    <row r="98" spans="1:7" s="185" customFormat="1" ht="14.25" customHeight="1">
      <c r="A98" s="67"/>
      <c r="B98" s="164"/>
      <c r="C98" s="186"/>
      <c r="D98" s="233"/>
      <c r="E98" s="220"/>
      <c r="F98" s="187"/>
      <c r="G98" s="184"/>
    </row>
    <row r="99" spans="1:7" s="190" customFormat="1" ht="12.75">
      <c r="A99" s="67" t="s">
        <v>4</v>
      </c>
      <c r="B99" s="164" t="s">
        <v>273</v>
      </c>
      <c r="C99" s="256"/>
      <c r="D99" s="234"/>
      <c r="E99" s="188"/>
      <c r="F99" s="221"/>
      <c r="G99" s="189"/>
    </row>
    <row r="100" spans="1:34" s="190" customFormat="1" ht="24">
      <c r="A100" s="262"/>
      <c r="B100" s="164" t="s">
        <v>274</v>
      </c>
      <c r="C100" s="256"/>
      <c r="D100" s="234"/>
      <c r="E100" s="188"/>
      <c r="F100" s="221"/>
      <c r="G100" s="189"/>
      <c r="H100" s="192"/>
      <c r="AH100" s="190">
        <f>150/20</f>
        <v>7.5</v>
      </c>
    </row>
    <row r="101" spans="1:35" s="190" customFormat="1" ht="48">
      <c r="A101" s="262"/>
      <c r="B101" s="164" t="s">
        <v>331</v>
      </c>
      <c r="C101" s="256"/>
      <c r="D101" s="234"/>
      <c r="E101" s="188"/>
      <c r="F101" s="221"/>
      <c r="G101" s="189"/>
      <c r="AH101" s="190">
        <f>8*25</f>
        <v>200</v>
      </c>
      <c r="AI101" s="190">
        <f>8*65</f>
        <v>520</v>
      </c>
    </row>
    <row r="102" spans="1:7" s="190" customFormat="1" ht="12">
      <c r="A102" s="262"/>
      <c r="B102" s="164" t="s">
        <v>137</v>
      </c>
      <c r="C102" s="256"/>
      <c r="D102" s="234"/>
      <c r="E102" s="188"/>
      <c r="F102" s="221"/>
      <c r="G102" s="189"/>
    </row>
    <row r="103" spans="1:7" s="190" customFormat="1" ht="12">
      <c r="A103" s="262"/>
      <c r="B103" s="164" t="s">
        <v>209</v>
      </c>
      <c r="C103" s="256"/>
      <c r="D103" s="234"/>
      <c r="E103" s="188"/>
      <c r="F103" s="221"/>
      <c r="G103" s="189"/>
    </row>
    <row r="104" spans="1:7" s="190" customFormat="1" ht="24">
      <c r="A104" s="262"/>
      <c r="B104" s="164" t="s">
        <v>256</v>
      </c>
      <c r="C104" s="256"/>
      <c r="D104" s="234"/>
      <c r="E104" s="188"/>
      <c r="F104" s="221"/>
      <c r="G104" s="189"/>
    </row>
    <row r="105" spans="1:9" s="190" customFormat="1" ht="36">
      <c r="A105" s="262"/>
      <c r="B105" s="164" t="s">
        <v>210</v>
      </c>
      <c r="C105" s="256"/>
      <c r="D105" s="234"/>
      <c r="E105" s="188"/>
      <c r="F105" s="221"/>
      <c r="G105" s="189"/>
      <c r="I105" s="193"/>
    </row>
    <row r="106" spans="1:7" s="190" customFormat="1" ht="24">
      <c r="A106" s="262"/>
      <c r="B106" s="164" t="s">
        <v>138</v>
      </c>
      <c r="C106" s="292" t="s">
        <v>29</v>
      </c>
      <c r="D106" s="293">
        <v>7</v>
      </c>
      <c r="E106" s="294"/>
      <c r="F106" s="295">
        <f>D106*E106</f>
        <v>0</v>
      </c>
      <c r="G106" s="189"/>
    </row>
    <row r="107" spans="1:7" s="190" customFormat="1" ht="12">
      <c r="A107" s="262"/>
      <c r="B107" s="191"/>
      <c r="C107" s="292"/>
      <c r="D107" s="293"/>
      <c r="E107" s="294"/>
      <c r="F107" s="295"/>
      <c r="G107" s="189"/>
    </row>
    <row r="108" spans="1:11" ht="12.75">
      <c r="A108" s="283"/>
      <c r="B108" s="173"/>
      <c r="C108" s="265"/>
      <c r="D108" s="266"/>
      <c r="E108" s="267"/>
      <c r="F108" s="280"/>
      <c r="G108" s="4"/>
      <c r="H108" s="4"/>
      <c r="I108" s="4"/>
      <c r="K108" s="42"/>
    </row>
    <row r="109" spans="1:16" ht="12.75">
      <c r="A109" s="437" t="s">
        <v>97</v>
      </c>
      <c r="B109" s="437"/>
      <c r="C109" s="437"/>
      <c r="D109" s="437"/>
      <c r="E109" s="436">
        <f>SUM(F93:F106)</f>
        <v>0</v>
      </c>
      <c r="F109" s="437"/>
      <c r="G109" s="50"/>
      <c r="H109" s="50"/>
      <c r="I109" s="50"/>
      <c r="K109" s="50"/>
      <c r="L109" s="53"/>
      <c r="M109" s="50"/>
      <c r="N109" s="50"/>
      <c r="O109" s="50"/>
      <c r="P109" s="50"/>
    </row>
    <row r="110" spans="1:16" ht="12.75">
      <c r="A110" s="48"/>
      <c r="B110" s="48"/>
      <c r="C110" s="48"/>
      <c r="D110" s="48"/>
      <c r="E110" s="138"/>
      <c r="F110" s="48"/>
      <c r="G110" s="50"/>
      <c r="H110" s="50"/>
      <c r="I110" s="50"/>
      <c r="K110" s="50"/>
      <c r="L110" s="53"/>
      <c r="M110" s="50"/>
      <c r="N110" s="50"/>
      <c r="O110" s="50"/>
      <c r="P110" s="50"/>
    </row>
    <row r="111" spans="1:11" ht="12.75">
      <c r="A111" s="18"/>
      <c r="B111" s="168"/>
      <c r="C111" s="55"/>
      <c r="D111" s="237"/>
      <c r="E111" s="56"/>
      <c r="F111" s="57"/>
      <c r="G111" s="105"/>
      <c r="H111" s="105"/>
      <c r="I111" s="105"/>
      <c r="K111" s="117"/>
    </row>
    <row r="112" spans="1:16" s="9" customFormat="1" ht="18.75">
      <c r="A112" s="16"/>
      <c r="B112" s="438" t="s">
        <v>200</v>
      </c>
      <c r="C112" s="439"/>
      <c r="D112" s="439"/>
      <c r="E112" s="24"/>
      <c r="F112" s="25"/>
      <c r="G112" s="25"/>
      <c r="H112" s="132"/>
      <c r="I112" s="132"/>
      <c r="K112" s="133"/>
      <c r="L112" s="41"/>
      <c r="M112" s="41"/>
      <c r="N112" s="36"/>
      <c r="O112" s="36"/>
      <c r="P112" s="36"/>
    </row>
    <row r="113" spans="1:11" ht="12.75">
      <c r="A113" s="18"/>
      <c r="B113" s="168"/>
      <c r="C113" s="55"/>
      <c r="D113" s="237"/>
      <c r="E113" s="56"/>
      <c r="F113" s="57"/>
      <c r="G113" s="105"/>
      <c r="H113" s="105"/>
      <c r="I113" s="105"/>
      <c r="K113" s="117"/>
    </row>
    <row r="114" spans="1:11" ht="12.75">
      <c r="A114" s="18"/>
      <c r="B114" s="171" t="s">
        <v>98</v>
      </c>
      <c r="C114" s="265"/>
      <c r="D114" s="268"/>
      <c r="E114" s="267"/>
      <c r="F114" s="57"/>
      <c r="G114" s="105"/>
      <c r="H114" s="105"/>
      <c r="I114" s="105"/>
      <c r="K114" s="117"/>
    </row>
    <row r="115" spans="1:15" ht="63.75">
      <c r="A115" s="18"/>
      <c r="B115" s="435" t="s">
        <v>110</v>
      </c>
      <c r="C115" s="435"/>
      <c r="D115" s="435"/>
      <c r="E115" s="435"/>
      <c r="F115" s="57"/>
      <c r="G115" s="62"/>
      <c r="H115" s="105"/>
      <c r="I115" s="105"/>
      <c r="K115" s="52"/>
      <c r="O115" s="106" t="s">
        <v>61</v>
      </c>
    </row>
    <row r="116" spans="1:15" ht="76.5">
      <c r="A116" s="18"/>
      <c r="B116" s="435" t="s">
        <v>347</v>
      </c>
      <c r="C116" s="435"/>
      <c r="D116" s="435"/>
      <c r="E116" s="435"/>
      <c r="F116" s="57"/>
      <c r="G116" s="62"/>
      <c r="H116" s="105"/>
      <c r="I116" s="105"/>
      <c r="K116" s="52"/>
      <c r="O116" s="106" t="s">
        <v>99</v>
      </c>
    </row>
    <row r="117" spans="1:15" ht="38.25">
      <c r="A117" s="18"/>
      <c r="B117" s="442" t="s">
        <v>109</v>
      </c>
      <c r="C117" s="442"/>
      <c r="D117" s="442"/>
      <c r="E117" s="442"/>
      <c r="F117" s="57"/>
      <c r="G117" s="62"/>
      <c r="H117" s="105"/>
      <c r="I117" s="105"/>
      <c r="K117" s="52"/>
      <c r="O117" s="106" t="s">
        <v>62</v>
      </c>
    </row>
    <row r="118" spans="1:11" ht="12.75">
      <c r="A118" s="18" t="s">
        <v>24</v>
      </c>
      <c r="B118" s="168"/>
      <c r="C118" s="55"/>
      <c r="D118" s="237"/>
      <c r="E118" s="56"/>
      <c r="F118" s="57"/>
      <c r="G118" s="105"/>
      <c r="H118" s="105"/>
      <c r="I118" s="105"/>
      <c r="K118" s="117"/>
    </row>
    <row r="119" spans="1:11" ht="12.75">
      <c r="A119" s="18"/>
      <c r="B119" s="168"/>
      <c r="C119" s="55"/>
      <c r="D119" s="237"/>
      <c r="E119" s="56"/>
      <c r="F119" s="57"/>
      <c r="G119" s="105"/>
      <c r="H119" s="105"/>
      <c r="I119" s="105"/>
      <c r="K119" s="117"/>
    </row>
    <row r="120" spans="1:11" ht="120">
      <c r="A120" s="67" t="s">
        <v>1</v>
      </c>
      <c r="B120" s="164" t="s">
        <v>275</v>
      </c>
      <c r="C120" s="265"/>
      <c r="D120" s="268"/>
      <c r="E120" s="267"/>
      <c r="F120" s="280"/>
      <c r="G120" s="105"/>
      <c r="H120" s="105"/>
      <c r="I120" s="105"/>
      <c r="K120" s="117"/>
    </row>
    <row r="121" spans="1:13" ht="12.75">
      <c r="A121" s="18"/>
      <c r="B121" s="169" t="s">
        <v>141</v>
      </c>
      <c r="C121" s="265" t="s">
        <v>129</v>
      </c>
      <c r="D121" s="266">
        <v>0.5</v>
      </c>
      <c r="E121" s="323"/>
      <c r="F121" s="280">
        <f>D121*E121</f>
        <v>0</v>
      </c>
      <c r="G121" s="4"/>
      <c r="H121" s="4"/>
      <c r="I121" s="4"/>
      <c r="K121" s="50"/>
      <c r="L121" s="53"/>
      <c r="M121" s="50"/>
    </row>
    <row r="122" spans="1:13" ht="12.75">
      <c r="A122" s="18"/>
      <c r="B122" s="169" t="s">
        <v>142</v>
      </c>
      <c r="C122" s="265" t="s">
        <v>129</v>
      </c>
      <c r="D122" s="266">
        <v>0.2</v>
      </c>
      <c r="E122" s="323"/>
      <c r="F122" s="280">
        <f>D122*E122</f>
        <v>0</v>
      </c>
      <c r="G122" s="4"/>
      <c r="H122" s="4"/>
      <c r="I122" s="4"/>
      <c r="K122" s="50"/>
      <c r="L122" s="53"/>
      <c r="M122" s="50"/>
    </row>
    <row r="123" spans="1:13" ht="12.75">
      <c r="A123" s="18"/>
      <c r="B123" s="169" t="s">
        <v>143</v>
      </c>
      <c r="C123" s="265" t="s">
        <v>129</v>
      </c>
      <c r="D123" s="266">
        <v>0.6</v>
      </c>
      <c r="E123" s="323"/>
      <c r="F123" s="280">
        <f>D123*E123</f>
        <v>0</v>
      </c>
      <c r="G123" s="4"/>
      <c r="H123" s="4"/>
      <c r="I123" s="4"/>
      <c r="K123" s="50"/>
      <c r="L123" s="53"/>
      <c r="M123" s="50"/>
    </row>
    <row r="124" spans="1:16" ht="12.75">
      <c r="A124" s="18"/>
      <c r="B124" s="173" t="s">
        <v>144</v>
      </c>
      <c r="C124" s="265" t="s">
        <v>126</v>
      </c>
      <c r="D124" s="266">
        <v>30</v>
      </c>
      <c r="E124" s="323"/>
      <c r="F124" s="280">
        <f>D124*E124</f>
        <v>0</v>
      </c>
      <c r="G124" s="50"/>
      <c r="H124" s="50"/>
      <c r="I124" s="105"/>
      <c r="K124" s="50"/>
      <c r="L124" s="50"/>
      <c r="M124" s="50"/>
      <c r="N124" s="50"/>
      <c r="O124" s="50"/>
      <c r="P124" s="50"/>
    </row>
    <row r="125" spans="1:13" ht="12.75">
      <c r="A125" s="18"/>
      <c r="B125" s="169" t="s">
        <v>145</v>
      </c>
      <c r="C125" s="265" t="s">
        <v>129</v>
      </c>
      <c r="D125" s="266">
        <v>0.5</v>
      </c>
      <c r="E125" s="323"/>
      <c r="F125" s="280">
        <f>D125*E125</f>
        <v>0</v>
      </c>
      <c r="G125" s="4"/>
      <c r="H125" s="4"/>
      <c r="I125" s="4"/>
      <c r="K125" s="50"/>
      <c r="L125" s="53"/>
      <c r="M125" s="50"/>
    </row>
    <row r="126" spans="1:16" ht="12.75">
      <c r="A126" s="18"/>
      <c r="B126" s="168"/>
      <c r="C126" s="265"/>
      <c r="D126" s="268"/>
      <c r="E126" s="323"/>
      <c r="F126" s="280"/>
      <c r="G126" s="50"/>
      <c r="H126" s="50"/>
      <c r="I126" s="105"/>
      <c r="K126" s="50"/>
      <c r="L126" s="50"/>
      <c r="M126" s="50"/>
      <c r="N126" s="50"/>
      <c r="O126" s="50"/>
      <c r="P126" s="50"/>
    </row>
    <row r="127" spans="1:16" ht="36">
      <c r="A127" s="67" t="s">
        <v>2</v>
      </c>
      <c r="B127" s="164" t="s">
        <v>158</v>
      </c>
      <c r="C127" s="265" t="s">
        <v>126</v>
      </c>
      <c r="D127" s="266">
        <v>30</v>
      </c>
      <c r="E127" s="323"/>
      <c r="F127" s="280">
        <f>D127*E127</f>
        <v>0</v>
      </c>
      <c r="G127" s="50"/>
      <c r="H127" s="50"/>
      <c r="I127" s="105"/>
      <c r="K127" s="50"/>
      <c r="L127" s="50"/>
      <c r="M127" s="50"/>
      <c r="N127" s="50"/>
      <c r="O127" s="50"/>
      <c r="P127" s="50"/>
    </row>
    <row r="128" spans="1:11" ht="12.75">
      <c r="A128" s="18"/>
      <c r="C128" s="265"/>
      <c r="D128" s="268"/>
      <c r="E128" s="267"/>
      <c r="F128" s="280"/>
      <c r="G128" s="105"/>
      <c r="H128" s="105"/>
      <c r="I128" s="105"/>
      <c r="K128" s="117"/>
    </row>
    <row r="129" spans="1:11" ht="84">
      <c r="A129" s="67" t="s">
        <v>3</v>
      </c>
      <c r="B129" s="164" t="s">
        <v>257</v>
      </c>
      <c r="C129" s="265"/>
      <c r="D129" s="268"/>
      <c r="E129" s="267"/>
      <c r="F129" s="280"/>
      <c r="G129" s="105"/>
      <c r="H129" s="105"/>
      <c r="I129" s="105"/>
      <c r="K129" s="117"/>
    </row>
    <row r="130" spans="1:13" ht="12.75">
      <c r="A130" s="18"/>
      <c r="B130" s="169" t="s">
        <v>146</v>
      </c>
      <c r="C130" s="265" t="s">
        <v>126</v>
      </c>
      <c r="D130" s="266">
        <v>30</v>
      </c>
      <c r="E130" s="323"/>
      <c r="F130" s="280">
        <f>D130*E130</f>
        <v>0</v>
      </c>
      <c r="G130" s="4"/>
      <c r="H130" s="4"/>
      <c r="I130" s="4"/>
      <c r="K130" s="50"/>
      <c r="L130" s="53"/>
      <c r="M130" s="50"/>
    </row>
    <row r="131" spans="1:16" ht="12.75">
      <c r="A131" s="18"/>
      <c r="B131" s="173" t="s">
        <v>147</v>
      </c>
      <c r="C131" s="265" t="s">
        <v>148</v>
      </c>
      <c r="D131" s="268">
        <v>8</v>
      </c>
      <c r="E131" s="323"/>
      <c r="F131" s="280">
        <f>D131*E131</f>
        <v>0</v>
      </c>
      <c r="G131" s="50"/>
      <c r="H131" s="50"/>
      <c r="I131" s="105"/>
      <c r="K131" s="50"/>
      <c r="L131" s="50"/>
      <c r="M131" s="50"/>
      <c r="N131" s="50"/>
      <c r="O131" s="50"/>
      <c r="P131" s="50"/>
    </row>
    <row r="132" spans="1:11" ht="12.75">
      <c r="A132" s="18"/>
      <c r="B132" s="173"/>
      <c r="C132" s="265"/>
      <c r="D132" s="268"/>
      <c r="E132" s="267"/>
      <c r="F132" s="280"/>
      <c r="G132" s="105"/>
      <c r="H132" s="105"/>
      <c r="I132" s="105"/>
      <c r="K132" s="117"/>
    </row>
    <row r="133" spans="1:11" ht="60">
      <c r="A133" s="67" t="s">
        <v>4</v>
      </c>
      <c r="B133" s="164" t="s">
        <v>276</v>
      </c>
      <c r="C133" s="265"/>
      <c r="D133" s="268"/>
      <c r="E133" s="323"/>
      <c r="F133" s="280"/>
      <c r="G133" s="105"/>
      <c r="H133" s="105"/>
      <c r="I133" s="105"/>
      <c r="K133" s="117"/>
    </row>
    <row r="134" spans="1:16" ht="12.75">
      <c r="A134" s="18"/>
      <c r="B134" s="176" t="s">
        <v>150</v>
      </c>
      <c r="C134" s="265" t="s">
        <v>148</v>
      </c>
      <c r="D134" s="266">
        <v>14</v>
      </c>
      <c r="E134" s="323"/>
      <c r="F134" s="280">
        <f>D134*E134</f>
        <v>0</v>
      </c>
      <c r="G134" s="4"/>
      <c r="H134" s="4"/>
      <c r="I134" s="4"/>
      <c r="K134" s="50"/>
      <c r="L134" s="53"/>
      <c r="M134" s="50"/>
      <c r="N134" s="50"/>
      <c r="O134" s="50"/>
      <c r="P134" s="50"/>
    </row>
    <row r="135" spans="1:16" ht="12.75">
      <c r="A135" s="18"/>
      <c r="B135" s="169" t="s">
        <v>149</v>
      </c>
      <c r="C135" s="265" t="s">
        <v>148</v>
      </c>
      <c r="D135" s="266">
        <v>22</v>
      </c>
      <c r="E135" s="323"/>
      <c r="F135" s="280">
        <f>D135*E135</f>
        <v>0</v>
      </c>
      <c r="G135" s="4"/>
      <c r="H135" s="4"/>
      <c r="I135" s="4"/>
      <c r="K135" s="50"/>
      <c r="L135" s="53"/>
      <c r="M135" s="50"/>
      <c r="N135" s="50"/>
      <c r="O135" s="50"/>
      <c r="P135" s="50"/>
    </row>
    <row r="136" spans="1:16" ht="12.75">
      <c r="A136" s="18"/>
      <c r="B136" s="169" t="s">
        <v>151</v>
      </c>
      <c r="C136" s="265" t="s">
        <v>148</v>
      </c>
      <c r="D136" s="266">
        <v>8</v>
      </c>
      <c r="E136" s="323"/>
      <c r="F136" s="280">
        <f>D136*E136</f>
        <v>0</v>
      </c>
      <c r="G136" s="4"/>
      <c r="H136" s="4"/>
      <c r="I136" s="4"/>
      <c r="K136" s="50"/>
      <c r="L136" s="53"/>
      <c r="M136" s="50"/>
      <c r="N136" s="50"/>
      <c r="O136" s="50"/>
      <c r="P136" s="50"/>
    </row>
    <row r="137" spans="1:11" ht="12.75">
      <c r="A137" s="18"/>
      <c r="C137" s="265"/>
      <c r="D137" s="268"/>
      <c r="E137" s="267"/>
      <c r="F137" s="280"/>
      <c r="G137" s="105"/>
      <c r="H137" s="105"/>
      <c r="I137" s="105"/>
      <c r="K137" s="117"/>
    </row>
    <row r="138" spans="1:11" ht="108">
      <c r="A138" s="67" t="s">
        <v>5</v>
      </c>
      <c r="B138" s="164" t="s">
        <v>277</v>
      </c>
      <c r="C138" s="55"/>
      <c r="D138" s="237"/>
      <c r="E138" s="56"/>
      <c r="F138" s="57"/>
      <c r="G138" s="105"/>
      <c r="H138" s="105"/>
      <c r="I138" s="105"/>
      <c r="K138" s="117"/>
    </row>
    <row r="139" spans="1:16" ht="12.75">
      <c r="A139" s="283"/>
      <c r="B139" s="176" t="s">
        <v>159</v>
      </c>
      <c r="C139" s="265" t="s">
        <v>160</v>
      </c>
      <c r="D139" s="266">
        <v>1</v>
      </c>
      <c r="E139" s="323"/>
      <c r="F139" s="280">
        <f>D139*E139</f>
        <v>0</v>
      </c>
      <c r="G139" s="4"/>
      <c r="H139" s="4"/>
      <c r="I139" s="4"/>
      <c r="K139" s="50"/>
      <c r="L139" s="53"/>
      <c r="M139" s="50"/>
      <c r="N139" s="50"/>
      <c r="O139" s="50"/>
      <c r="P139" s="50"/>
    </row>
    <row r="140" spans="1:16" ht="24">
      <c r="A140" s="283"/>
      <c r="B140" s="176" t="s">
        <v>161</v>
      </c>
      <c r="C140" s="265" t="s">
        <v>148</v>
      </c>
      <c r="D140" s="296">
        <v>50</v>
      </c>
      <c r="E140" s="323"/>
      <c r="F140" s="280">
        <f>D140*E140</f>
        <v>0</v>
      </c>
      <c r="G140" s="4"/>
      <c r="H140" s="4"/>
      <c r="I140" s="4"/>
      <c r="K140" s="50"/>
      <c r="L140" s="53"/>
      <c r="M140" s="50"/>
      <c r="N140" s="50"/>
      <c r="O140" s="50"/>
      <c r="P140" s="50"/>
    </row>
    <row r="141" spans="1:16" ht="24">
      <c r="A141" s="283"/>
      <c r="B141" s="176" t="s">
        <v>162</v>
      </c>
      <c r="C141" s="265" t="s">
        <v>129</v>
      </c>
      <c r="D141" s="266">
        <v>1.5</v>
      </c>
      <c r="E141" s="323"/>
      <c r="F141" s="280">
        <f>D141*E141</f>
        <v>0</v>
      </c>
      <c r="G141" s="4"/>
      <c r="H141" s="4"/>
      <c r="I141" s="4"/>
      <c r="K141" s="50"/>
      <c r="L141" s="53"/>
      <c r="M141" s="50"/>
      <c r="N141" s="50"/>
      <c r="O141" s="50"/>
      <c r="P141" s="50"/>
    </row>
    <row r="142" spans="1:11" ht="48">
      <c r="A142" s="283"/>
      <c r="B142" s="196" t="s">
        <v>163</v>
      </c>
      <c r="C142" s="265" t="s">
        <v>126</v>
      </c>
      <c r="D142" s="268">
        <v>85</v>
      </c>
      <c r="E142" s="323"/>
      <c r="F142" s="280">
        <f>D142*E142</f>
        <v>0</v>
      </c>
      <c r="G142" s="105"/>
      <c r="H142" s="105"/>
      <c r="I142" s="105"/>
      <c r="K142" s="117"/>
    </row>
    <row r="143" spans="1:11" ht="12.75">
      <c r="A143" s="283"/>
      <c r="B143" s="196"/>
      <c r="C143" s="265"/>
      <c r="D143" s="268"/>
      <c r="E143" s="267"/>
      <c r="F143" s="280"/>
      <c r="G143" s="105"/>
      <c r="H143" s="105"/>
      <c r="I143" s="105"/>
      <c r="K143" s="117"/>
    </row>
    <row r="144" spans="1:11" ht="12.75">
      <c r="A144" s="283"/>
      <c r="B144" s="170"/>
      <c r="C144" s="265"/>
      <c r="D144" s="268"/>
      <c r="E144" s="267"/>
      <c r="F144" s="280"/>
      <c r="G144" s="105"/>
      <c r="H144" s="105"/>
      <c r="I144" s="105"/>
      <c r="K144" s="117"/>
    </row>
    <row r="145" spans="1:11" ht="12.75">
      <c r="A145" s="437" t="s">
        <v>96</v>
      </c>
      <c r="B145" s="437"/>
      <c r="C145" s="437"/>
      <c r="D145" s="437"/>
      <c r="E145" s="436">
        <f>SUM(F121:F142)</f>
        <v>0</v>
      </c>
      <c r="F145" s="437"/>
      <c r="G145" s="46"/>
      <c r="H145" s="105"/>
      <c r="I145" s="105"/>
      <c r="K145" s="52"/>
    </row>
    <row r="146" spans="1:11" ht="12.75">
      <c r="A146" s="18"/>
      <c r="B146" s="168"/>
      <c r="C146" s="55"/>
      <c r="D146" s="235"/>
      <c r="E146" s="56"/>
      <c r="F146" s="57"/>
      <c r="G146" s="4"/>
      <c r="H146" s="4"/>
      <c r="I146" s="4"/>
      <c r="K146" s="42"/>
    </row>
    <row r="147" spans="1:11" ht="12.75">
      <c r="A147" s="18"/>
      <c r="B147" s="168"/>
      <c r="C147" s="55"/>
      <c r="D147" s="235"/>
      <c r="E147" s="56"/>
      <c r="F147" s="57"/>
      <c r="G147" s="4"/>
      <c r="H147" s="4"/>
      <c r="I147" s="4"/>
      <c r="K147" s="42"/>
    </row>
    <row r="148" spans="1:16" s="9" customFormat="1" ht="18.75">
      <c r="A148" s="16"/>
      <c r="B148" s="438" t="s">
        <v>201</v>
      </c>
      <c r="C148" s="439"/>
      <c r="D148" s="439"/>
      <c r="E148" s="439"/>
      <c r="F148" s="25"/>
      <c r="G148" s="25"/>
      <c r="H148" s="23"/>
      <c r="I148" s="23"/>
      <c r="K148" s="41"/>
      <c r="L148" s="41"/>
      <c r="M148" s="41"/>
      <c r="N148" s="36"/>
      <c r="O148" s="36"/>
      <c r="P148" s="36"/>
    </row>
    <row r="149" spans="1:256" ht="12.75">
      <c r="A149" s="263"/>
      <c r="B149" s="178"/>
      <c r="C149" s="257"/>
      <c r="D149" s="23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16" ht="12.75">
      <c r="A150" s="18"/>
      <c r="B150" s="171" t="s">
        <v>33</v>
      </c>
      <c r="C150" s="265"/>
      <c r="D150" s="266"/>
      <c r="E150" s="267"/>
      <c r="F150" s="57"/>
      <c r="G150" s="50"/>
      <c r="H150" s="50"/>
      <c r="I150" s="4"/>
      <c r="K150" s="50"/>
      <c r="L150" s="50"/>
      <c r="M150" s="50"/>
      <c r="N150" s="50"/>
      <c r="O150" s="50"/>
      <c r="P150" s="50"/>
    </row>
    <row r="151" spans="1:16" ht="38.25">
      <c r="A151" s="18"/>
      <c r="B151" s="435" t="s">
        <v>332</v>
      </c>
      <c r="C151" s="435"/>
      <c r="D151" s="435"/>
      <c r="E151" s="435"/>
      <c r="F151" s="57"/>
      <c r="G151" s="50"/>
      <c r="H151" s="50"/>
      <c r="I151" s="50"/>
      <c r="K151" s="50"/>
      <c r="L151" s="50"/>
      <c r="M151" s="50"/>
      <c r="N151" s="50"/>
      <c r="O151" s="106" t="s">
        <v>62</v>
      </c>
      <c r="P151" s="50"/>
    </row>
    <row r="152" spans="1:16" ht="12.75">
      <c r="A152" s="18"/>
      <c r="B152" s="440" t="s">
        <v>334</v>
      </c>
      <c r="C152" s="440"/>
      <c r="D152" s="440"/>
      <c r="E152" s="440"/>
      <c r="F152" s="57"/>
      <c r="G152" s="50"/>
      <c r="H152" s="50"/>
      <c r="I152" s="50"/>
      <c r="K152" s="50"/>
      <c r="L152" s="50"/>
      <c r="M152" s="50"/>
      <c r="N152" s="50"/>
      <c r="O152" s="106"/>
      <c r="P152" s="50"/>
    </row>
    <row r="153" spans="1:16" ht="12.75">
      <c r="A153" s="18"/>
      <c r="B153" s="456" t="s">
        <v>335</v>
      </c>
      <c r="C153" s="456"/>
      <c r="D153" s="456"/>
      <c r="E153" s="456"/>
      <c r="F153" s="57"/>
      <c r="G153" s="50"/>
      <c r="H153" s="50"/>
      <c r="I153" s="50"/>
      <c r="K153" s="50"/>
      <c r="L153" s="50"/>
      <c r="M153" s="50"/>
      <c r="N153" s="50"/>
      <c r="O153" s="106"/>
      <c r="P153" s="50"/>
    </row>
    <row r="154" spans="1:16" ht="25.5" customHeight="1">
      <c r="A154" s="18"/>
      <c r="B154" s="434" t="s">
        <v>336</v>
      </c>
      <c r="C154" s="434"/>
      <c r="D154" s="434"/>
      <c r="E154" s="434"/>
      <c r="F154" s="57"/>
      <c r="G154" s="50"/>
      <c r="H154" s="50"/>
      <c r="I154" s="50"/>
      <c r="K154" s="50"/>
      <c r="L154" s="50"/>
      <c r="M154" s="50"/>
      <c r="N154" s="50"/>
      <c r="O154" s="106"/>
      <c r="P154" s="50"/>
    </row>
    <row r="155" spans="1:16" ht="12.75">
      <c r="A155" s="18"/>
      <c r="B155" s="342" t="s">
        <v>333</v>
      </c>
      <c r="C155" s="343"/>
      <c r="D155" s="344"/>
      <c r="E155" s="345"/>
      <c r="F155" s="57"/>
      <c r="G155" s="50"/>
      <c r="H155" s="50"/>
      <c r="I155" s="50"/>
      <c r="K155" s="50"/>
      <c r="L155" s="50"/>
      <c r="M155" s="50"/>
      <c r="N155" s="50"/>
      <c r="O155" s="106"/>
      <c r="P155" s="50"/>
    </row>
    <row r="156" spans="1:16" ht="63.75">
      <c r="A156" s="18"/>
      <c r="B156" s="435" t="s">
        <v>353</v>
      </c>
      <c r="C156" s="435"/>
      <c r="D156" s="435"/>
      <c r="E156" s="435"/>
      <c r="F156" s="57"/>
      <c r="G156" s="50"/>
      <c r="H156" s="50"/>
      <c r="I156" s="50"/>
      <c r="K156" s="50"/>
      <c r="L156" s="50"/>
      <c r="M156" s="50"/>
      <c r="N156" s="50"/>
      <c r="O156" s="106" t="s">
        <v>61</v>
      </c>
      <c r="P156" s="50"/>
    </row>
    <row r="157" spans="1:16" ht="25.5">
      <c r="A157" s="18"/>
      <c r="B157" s="435" t="s">
        <v>47</v>
      </c>
      <c r="C157" s="435"/>
      <c r="D157" s="435"/>
      <c r="E157" s="435"/>
      <c r="F157" s="57"/>
      <c r="G157" s="50"/>
      <c r="H157" s="50"/>
      <c r="I157" s="50"/>
      <c r="K157" s="50"/>
      <c r="L157" s="50"/>
      <c r="M157" s="50"/>
      <c r="N157" s="50"/>
      <c r="O157" s="106" t="s">
        <v>56</v>
      </c>
      <c r="P157" s="50"/>
    </row>
    <row r="158" spans="1:16" ht="25.5">
      <c r="A158" s="18"/>
      <c r="B158" s="435" t="s">
        <v>16</v>
      </c>
      <c r="C158" s="435"/>
      <c r="D158" s="435"/>
      <c r="E158" s="435"/>
      <c r="F158" s="57"/>
      <c r="G158" s="50"/>
      <c r="H158" s="50"/>
      <c r="I158" s="50"/>
      <c r="K158" s="50"/>
      <c r="L158" s="50"/>
      <c r="M158" s="50"/>
      <c r="N158" s="50"/>
      <c r="O158" s="106" t="s">
        <v>56</v>
      </c>
      <c r="P158" s="50"/>
    </row>
    <row r="159" spans="1:16" ht="27">
      <c r="A159" s="18"/>
      <c r="B159" s="435" t="s">
        <v>304</v>
      </c>
      <c r="C159" s="435"/>
      <c r="D159" s="435"/>
      <c r="E159" s="435"/>
      <c r="F159" s="57"/>
      <c r="G159" s="50"/>
      <c r="H159" s="50"/>
      <c r="I159" s="50"/>
      <c r="K159" s="50"/>
      <c r="L159" s="50"/>
      <c r="M159" s="50"/>
      <c r="N159" s="50"/>
      <c r="O159" s="106" t="s">
        <v>80</v>
      </c>
      <c r="P159" s="50"/>
    </row>
    <row r="160" spans="1:16" ht="37.5" customHeight="1">
      <c r="A160" s="18"/>
      <c r="B160" s="435" t="s">
        <v>105</v>
      </c>
      <c r="C160" s="435"/>
      <c r="D160" s="435"/>
      <c r="E160" s="435"/>
      <c r="F160" s="57"/>
      <c r="G160" s="50"/>
      <c r="H160" s="50"/>
      <c r="I160" s="50"/>
      <c r="K160" s="50"/>
      <c r="L160" s="50"/>
      <c r="M160" s="50"/>
      <c r="N160" s="50"/>
      <c r="O160" s="106" t="s">
        <v>55</v>
      </c>
      <c r="P160" s="50"/>
    </row>
    <row r="161" spans="1:16" ht="38.25">
      <c r="A161" s="18"/>
      <c r="B161" s="435" t="s">
        <v>17</v>
      </c>
      <c r="C161" s="435"/>
      <c r="D161" s="435"/>
      <c r="E161" s="435"/>
      <c r="F161" s="57"/>
      <c r="G161" s="50"/>
      <c r="H161" s="50"/>
      <c r="I161" s="50"/>
      <c r="K161" s="50"/>
      <c r="L161" s="50"/>
      <c r="M161" s="50"/>
      <c r="N161" s="50"/>
      <c r="O161" s="106" t="s">
        <v>62</v>
      </c>
      <c r="P161" s="50"/>
    </row>
    <row r="162" spans="1:16" ht="12.75">
      <c r="A162" s="18"/>
      <c r="B162" s="435" t="s">
        <v>26</v>
      </c>
      <c r="C162" s="435"/>
      <c r="D162" s="435"/>
      <c r="E162" s="435"/>
      <c r="F162" s="57"/>
      <c r="G162" s="50"/>
      <c r="H162" s="50"/>
      <c r="I162" s="50"/>
      <c r="K162" s="50"/>
      <c r="L162" s="50"/>
      <c r="M162" s="50"/>
      <c r="N162" s="50"/>
      <c r="O162" s="106">
        <v>1</v>
      </c>
      <c r="P162" s="50"/>
    </row>
    <row r="163" spans="1:16" ht="38.25">
      <c r="A163" s="18"/>
      <c r="B163" s="435" t="s">
        <v>41</v>
      </c>
      <c r="C163" s="435"/>
      <c r="D163" s="435"/>
      <c r="E163" s="435"/>
      <c r="F163" s="57"/>
      <c r="G163" s="50"/>
      <c r="H163" s="50"/>
      <c r="I163" s="50"/>
      <c r="K163" s="50"/>
      <c r="L163" s="50"/>
      <c r="M163" s="50"/>
      <c r="N163" s="50"/>
      <c r="O163" s="106" t="s">
        <v>62</v>
      </c>
      <c r="P163" s="50"/>
    </row>
    <row r="164" spans="1:16" ht="12.75">
      <c r="A164" s="18"/>
      <c r="B164" s="435" t="s">
        <v>95</v>
      </c>
      <c r="C164" s="435"/>
      <c r="D164" s="435"/>
      <c r="E164" s="435"/>
      <c r="F164" s="57"/>
      <c r="G164" s="50"/>
      <c r="H164" s="50"/>
      <c r="I164" s="50"/>
      <c r="K164" s="50"/>
      <c r="L164" s="50"/>
      <c r="M164" s="50"/>
      <c r="N164" s="50"/>
      <c r="O164" s="106">
        <v>1</v>
      </c>
      <c r="P164" s="50"/>
    </row>
    <row r="165" spans="1:16" ht="39.75">
      <c r="A165" s="18"/>
      <c r="B165" s="435" t="s">
        <v>305</v>
      </c>
      <c r="C165" s="435"/>
      <c r="D165" s="435"/>
      <c r="E165" s="435"/>
      <c r="F165" s="57"/>
      <c r="G165" s="50"/>
      <c r="H165" s="50"/>
      <c r="I165" s="50"/>
      <c r="K165" s="50"/>
      <c r="L165" s="50"/>
      <c r="M165" s="50"/>
      <c r="N165" s="50"/>
      <c r="O165" s="106" t="s">
        <v>83</v>
      </c>
      <c r="P165" s="50"/>
    </row>
    <row r="166" spans="1:11" ht="12.75">
      <c r="A166" s="18"/>
      <c r="B166" s="168"/>
      <c r="C166" s="55"/>
      <c r="D166" s="235"/>
      <c r="E166" s="56"/>
      <c r="F166" s="57"/>
      <c r="G166" s="4"/>
      <c r="H166" s="4"/>
      <c r="I166" s="4"/>
      <c r="K166" s="42"/>
    </row>
    <row r="167" spans="1:16" s="49" customFormat="1" ht="75.75" customHeight="1">
      <c r="A167" s="59" t="s">
        <v>1</v>
      </c>
      <c r="B167" s="164" t="s">
        <v>363</v>
      </c>
      <c r="C167" s="78"/>
      <c r="D167" s="240"/>
      <c r="E167" s="80"/>
      <c r="F167" s="81"/>
      <c r="G167" s="79"/>
      <c r="H167" s="4"/>
      <c r="I167" s="4"/>
      <c r="K167" s="82"/>
      <c r="L167" s="83"/>
      <c r="M167" s="83"/>
      <c r="N167" s="84"/>
      <c r="O167" s="84"/>
      <c r="P167" s="84"/>
    </row>
    <row r="168" spans="1:16" s="49" customFormat="1" ht="60">
      <c r="A168" s="59"/>
      <c r="B168" s="164" t="s">
        <v>325</v>
      </c>
      <c r="C168" s="78"/>
      <c r="D168" s="240"/>
      <c r="E168" s="80"/>
      <c r="F168" s="81"/>
      <c r="G168" s="79"/>
      <c r="H168" s="4"/>
      <c r="I168" s="4"/>
      <c r="K168" s="82"/>
      <c r="L168" s="83"/>
      <c r="M168" s="83"/>
      <c r="N168" s="84"/>
      <c r="O168" s="84"/>
      <c r="P168" s="84"/>
    </row>
    <row r="169" spans="1:16" s="49" customFormat="1" ht="25.5" customHeight="1">
      <c r="A169" s="59"/>
      <c r="B169" s="164" t="s">
        <v>81</v>
      </c>
      <c r="C169" s="78"/>
      <c r="D169" s="240"/>
      <c r="E169" s="80"/>
      <c r="F169" s="81"/>
      <c r="G169" s="79"/>
      <c r="H169" s="4"/>
      <c r="I169" s="4"/>
      <c r="K169" s="82"/>
      <c r="L169" s="83"/>
      <c r="M169" s="83"/>
      <c r="N169" s="84"/>
      <c r="O169" s="84"/>
      <c r="P169" s="84"/>
    </row>
    <row r="170" spans="1:16" s="49" customFormat="1" ht="36">
      <c r="A170" s="59"/>
      <c r="B170" s="164" t="s">
        <v>82</v>
      </c>
      <c r="C170" s="297"/>
      <c r="D170" s="298"/>
      <c r="E170" s="299"/>
      <c r="F170" s="300"/>
      <c r="G170" s="79"/>
      <c r="H170" s="4"/>
      <c r="I170" s="4"/>
      <c r="K170" s="82"/>
      <c r="L170" s="83"/>
      <c r="M170" s="83"/>
      <c r="N170" s="84"/>
      <c r="O170" s="84"/>
      <c r="P170" s="84"/>
    </row>
    <row r="171" spans="1:13" ht="12.75">
      <c r="A171" s="18"/>
      <c r="B171" s="169" t="s">
        <v>43</v>
      </c>
      <c r="C171" s="265" t="s">
        <v>126</v>
      </c>
      <c r="D171" s="266">
        <v>32</v>
      </c>
      <c r="E171" s="323"/>
      <c r="F171" s="280">
        <f>D171*E171</f>
        <v>0</v>
      </c>
      <c r="G171" s="4"/>
      <c r="H171" s="4"/>
      <c r="I171" s="4"/>
      <c r="K171" s="50"/>
      <c r="L171" s="53"/>
      <c r="M171" s="50"/>
    </row>
    <row r="172" spans="1:13" ht="12.75">
      <c r="A172" s="18"/>
      <c r="B172" s="169" t="s">
        <v>44</v>
      </c>
      <c r="C172" s="265" t="s">
        <v>148</v>
      </c>
      <c r="D172" s="266">
        <v>45</v>
      </c>
      <c r="E172" s="323"/>
      <c r="F172" s="280">
        <f>D172*E172</f>
        <v>0</v>
      </c>
      <c r="G172" s="4"/>
      <c r="H172" s="4"/>
      <c r="I172" s="4"/>
      <c r="K172" s="50"/>
      <c r="L172" s="53"/>
      <c r="M172" s="50"/>
    </row>
    <row r="173" spans="1:11" ht="12.75">
      <c r="A173" s="66"/>
      <c r="B173" s="168"/>
      <c r="C173" s="265"/>
      <c r="D173" s="266"/>
      <c r="E173" s="267"/>
      <c r="F173" s="280"/>
      <c r="G173" s="4"/>
      <c r="H173" s="4"/>
      <c r="I173" s="4"/>
      <c r="K173" s="42"/>
    </row>
    <row r="174" spans="1:16" s="49" customFormat="1" ht="97.5" customHeight="1">
      <c r="A174" s="59" t="s">
        <v>2</v>
      </c>
      <c r="B174" s="164" t="s">
        <v>357</v>
      </c>
      <c r="C174" s="297"/>
      <c r="D174" s="298"/>
      <c r="E174" s="299"/>
      <c r="F174" s="300"/>
      <c r="G174" s="79"/>
      <c r="H174" s="4"/>
      <c r="I174" s="4"/>
      <c r="K174" s="82"/>
      <c r="L174" s="83"/>
      <c r="M174" s="83"/>
      <c r="N174" s="84"/>
      <c r="O174" s="84"/>
      <c r="P174" s="84"/>
    </row>
    <row r="175" spans="1:16" s="49" customFormat="1" ht="60">
      <c r="A175" s="59"/>
      <c r="B175" s="164" t="s">
        <v>337</v>
      </c>
      <c r="C175" s="297"/>
      <c r="D175" s="298"/>
      <c r="E175" s="299"/>
      <c r="F175" s="300"/>
      <c r="G175" s="79"/>
      <c r="H175" s="4"/>
      <c r="I175" s="4"/>
      <c r="K175" s="82"/>
      <c r="L175" s="83"/>
      <c r="M175" s="83"/>
      <c r="N175" s="84"/>
      <c r="O175" s="84"/>
      <c r="P175" s="84"/>
    </row>
    <row r="176" spans="1:16" s="49" customFormat="1" ht="36">
      <c r="A176" s="59"/>
      <c r="B176" s="164" t="s">
        <v>152</v>
      </c>
      <c r="C176" s="297"/>
      <c r="D176" s="298"/>
      <c r="E176" s="299"/>
      <c r="F176" s="300"/>
      <c r="G176" s="79"/>
      <c r="H176" s="4"/>
      <c r="I176" s="4"/>
      <c r="K176" s="82"/>
      <c r="L176" s="83"/>
      <c r="M176" s="83"/>
      <c r="N176" s="84"/>
      <c r="O176" s="84"/>
      <c r="P176" s="84"/>
    </row>
    <row r="177" spans="1:16" s="49" customFormat="1" ht="24">
      <c r="A177" s="59"/>
      <c r="B177" s="164" t="s">
        <v>84</v>
      </c>
      <c r="C177" s="297"/>
      <c r="D177" s="298"/>
      <c r="E177" s="299"/>
      <c r="F177" s="300"/>
      <c r="G177" s="79"/>
      <c r="H177" s="4"/>
      <c r="I177" s="4"/>
      <c r="K177" s="82"/>
      <c r="L177" s="83"/>
      <c r="M177" s="83"/>
      <c r="N177" s="84"/>
      <c r="O177" s="84"/>
      <c r="P177" s="84"/>
    </row>
    <row r="178" spans="1:11" ht="12.75">
      <c r="A178" s="18"/>
      <c r="B178" s="169" t="s">
        <v>153</v>
      </c>
      <c r="C178" s="265" t="s">
        <v>29</v>
      </c>
      <c r="D178" s="266">
        <v>6</v>
      </c>
      <c r="E178" s="323"/>
      <c r="F178" s="280">
        <f>D178*E178</f>
        <v>0</v>
      </c>
      <c r="G178" s="58"/>
      <c r="H178" s="4"/>
      <c r="I178" s="4"/>
      <c r="K178" s="42"/>
    </row>
    <row r="179" spans="1:11" ht="12.75">
      <c r="A179" s="18"/>
      <c r="B179" s="169" t="s">
        <v>154</v>
      </c>
      <c r="C179" s="265" t="s">
        <v>29</v>
      </c>
      <c r="D179" s="266">
        <v>24</v>
      </c>
      <c r="E179" s="323"/>
      <c r="F179" s="280">
        <f>D179*E179</f>
        <v>0</v>
      </c>
      <c r="G179" s="58"/>
      <c r="H179" s="4"/>
      <c r="I179" s="4"/>
      <c r="K179" s="42"/>
    </row>
    <row r="180" spans="1:11" ht="12.75">
      <c r="A180" s="18"/>
      <c r="B180" s="169" t="s">
        <v>44</v>
      </c>
      <c r="C180" s="265" t="s">
        <v>148</v>
      </c>
      <c r="D180" s="266">
        <v>18</v>
      </c>
      <c r="E180" s="323"/>
      <c r="F180" s="280">
        <f>D180*E180</f>
        <v>0</v>
      </c>
      <c r="G180" s="58"/>
      <c r="H180" s="4"/>
      <c r="I180" s="4"/>
      <c r="K180" s="42"/>
    </row>
    <row r="181" spans="1:11" ht="12.75">
      <c r="A181" s="18"/>
      <c r="B181" s="169" t="s">
        <v>45</v>
      </c>
      <c r="C181" s="265" t="s">
        <v>126</v>
      </c>
      <c r="D181" s="266">
        <v>4</v>
      </c>
      <c r="E181" s="323"/>
      <c r="F181" s="280">
        <f>D181*E181</f>
        <v>0</v>
      </c>
      <c r="G181" s="58"/>
      <c r="H181" s="4"/>
      <c r="I181" s="4"/>
      <c r="K181" s="42"/>
    </row>
    <row r="182" spans="1:11" ht="12.75">
      <c r="A182" s="66"/>
      <c r="B182" s="168"/>
      <c r="C182" s="265"/>
      <c r="D182" s="266"/>
      <c r="E182" s="267"/>
      <c r="F182" s="280"/>
      <c r="G182" s="4"/>
      <c r="H182" s="4"/>
      <c r="I182" s="4"/>
      <c r="K182" s="42"/>
    </row>
    <row r="183" spans="1:11" ht="61.5">
      <c r="A183" s="59" t="s">
        <v>3</v>
      </c>
      <c r="B183" s="164" t="s">
        <v>364</v>
      </c>
      <c r="C183" s="55"/>
      <c r="D183" s="235"/>
      <c r="E183" s="56"/>
      <c r="F183" s="57"/>
      <c r="G183" s="4"/>
      <c r="H183" s="4"/>
      <c r="I183" s="4"/>
      <c r="K183" s="42"/>
    </row>
    <row r="184" spans="1:11" ht="48">
      <c r="A184" s="59"/>
      <c r="B184" s="164" t="s">
        <v>85</v>
      </c>
      <c r="C184" s="55"/>
      <c r="D184" s="235"/>
      <c r="E184" s="56"/>
      <c r="F184" s="57"/>
      <c r="G184" s="4"/>
      <c r="H184" s="4"/>
      <c r="I184" s="4"/>
      <c r="K184" s="42"/>
    </row>
    <row r="185" spans="1:11" ht="84">
      <c r="A185" s="59"/>
      <c r="B185" s="164" t="s">
        <v>278</v>
      </c>
      <c r="C185" s="55"/>
      <c r="D185" s="235"/>
      <c r="E185" s="56"/>
      <c r="F185" s="57"/>
      <c r="G185" s="4"/>
      <c r="H185" s="4"/>
      <c r="I185" s="4"/>
      <c r="K185" s="42"/>
    </row>
    <row r="186" spans="1:11" ht="60">
      <c r="A186" s="59"/>
      <c r="B186" s="164" t="s">
        <v>86</v>
      </c>
      <c r="C186" s="55"/>
      <c r="D186" s="235"/>
      <c r="E186" s="56"/>
      <c r="F186" s="57"/>
      <c r="G186" s="4"/>
      <c r="H186" s="4"/>
      <c r="I186" s="4"/>
      <c r="K186" s="42"/>
    </row>
    <row r="187" spans="1:11" ht="24">
      <c r="A187" s="279"/>
      <c r="B187" s="164" t="s">
        <v>87</v>
      </c>
      <c r="C187" s="265" t="s">
        <v>126</v>
      </c>
      <c r="D187" s="266">
        <v>60</v>
      </c>
      <c r="E187" s="323"/>
      <c r="F187" s="280">
        <f>D187*E187</f>
        <v>0</v>
      </c>
      <c r="G187" s="4"/>
      <c r="H187" s="4"/>
      <c r="I187" s="4"/>
      <c r="K187" s="42"/>
    </row>
    <row r="188" spans="1:13" ht="12.75">
      <c r="A188" s="283"/>
      <c r="B188" s="169"/>
      <c r="C188" s="265"/>
      <c r="D188" s="266"/>
      <c r="E188" s="267"/>
      <c r="F188" s="280"/>
      <c r="G188" s="4"/>
      <c r="H188" s="4"/>
      <c r="I188" s="4"/>
      <c r="K188" s="50"/>
      <c r="L188" s="53"/>
      <c r="M188" s="50"/>
    </row>
    <row r="189" spans="1:11" ht="12.75">
      <c r="A189" s="301"/>
      <c r="B189" s="168"/>
      <c r="C189" s="265"/>
      <c r="D189" s="266"/>
      <c r="E189" s="267"/>
      <c r="F189" s="280"/>
      <c r="G189" s="4"/>
      <c r="H189" s="4"/>
      <c r="I189" s="4"/>
      <c r="K189" s="42"/>
    </row>
    <row r="190" spans="1:16" ht="12.75">
      <c r="A190" s="437" t="s">
        <v>88</v>
      </c>
      <c r="B190" s="437"/>
      <c r="C190" s="437"/>
      <c r="D190" s="437"/>
      <c r="E190" s="436">
        <f>SUM(F171:F187)</f>
        <v>0</v>
      </c>
      <c r="F190" s="437"/>
      <c r="G190" s="50"/>
      <c r="H190" s="50"/>
      <c r="I190" s="50"/>
      <c r="K190" s="50"/>
      <c r="L190" s="53"/>
      <c r="M190" s="50"/>
      <c r="N190" s="50"/>
      <c r="O190" s="50"/>
      <c r="P190" s="50"/>
    </row>
    <row r="191" spans="1:11" ht="12.75">
      <c r="A191" s="18" t="s">
        <v>24</v>
      </c>
      <c r="B191" s="168"/>
      <c r="C191" s="75"/>
      <c r="D191" s="235"/>
      <c r="E191" s="56"/>
      <c r="F191" s="57"/>
      <c r="G191" s="4"/>
      <c r="H191" s="4"/>
      <c r="I191" s="4"/>
      <c r="K191" s="42"/>
    </row>
    <row r="192" spans="1:11" ht="12.75">
      <c r="A192" s="18"/>
      <c r="B192" s="168"/>
      <c r="C192" s="75"/>
      <c r="D192" s="235"/>
      <c r="E192" s="56"/>
      <c r="F192" s="57"/>
      <c r="G192" s="4"/>
      <c r="H192" s="4"/>
      <c r="I192" s="4"/>
      <c r="K192" s="42"/>
    </row>
    <row r="193" spans="1:16" s="9" customFormat="1" ht="18.75">
      <c r="A193" s="16"/>
      <c r="B193" s="195" t="s">
        <v>202</v>
      </c>
      <c r="C193" s="126"/>
      <c r="D193" s="241"/>
      <c r="E193" s="128"/>
      <c r="F193" s="129"/>
      <c r="G193" s="127"/>
      <c r="H193" s="23"/>
      <c r="I193" s="23"/>
      <c r="K193" s="130"/>
      <c r="L193" s="41"/>
      <c r="M193" s="41"/>
      <c r="N193" s="36"/>
      <c r="O193" s="36"/>
      <c r="P193" s="36"/>
    </row>
    <row r="194" spans="1:11" ht="12.75">
      <c r="A194" s="18"/>
      <c r="B194" s="168"/>
      <c r="C194" s="55"/>
      <c r="D194" s="235"/>
      <c r="E194" s="56"/>
      <c r="F194" s="57"/>
      <c r="G194" s="4"/>
      <c r="H194" s="4"/>
      <c r="I194" s="4"/>
      <c r="K194" s="42"/>
    </row>
    <row r="195" spans="1:16" ht="12.75">
      <c r="A195" s="18"/>
      <c r="B195" s="171" t="s">
        <v>116</v>
      </c>
      <c r="C195" s="265"/>
      <c r="D195" s="266"/>
      <c r="E195" s="267"/>
      <c r="F195" s="57"/>
      <c r="G195" s="50"/>
      <c r="H195" s="50"/>
      <c r="I195" s="4"/>
      <c r="K195" s="50"/>
      <c r="L195" s="50"/>
      <c r="M195" s="50"/>
      <c r="N195" s="50"/>
      <c r="O195" s="50"/>
      <c r="P195" s="50"/>
    </row>
    <row r="196" spans="1:16" ht="38.25">
      <c r="A196" s="18"/>
      <c r="B196" s="435" t="s">
        <v>338</v>
      </c>
      <c r="C196" s="435"/>
      <c r="D196" s="435"/>
      <c r="E196" s="435"/>
      <c r="F196" s="57"/>
      <c r="G196" s="50"/>
      <c r="H196" s="50"/>
      <c r="I196" s="50"/>
      <c r="K196" s="50"/>
      <c r="L196" s="50"/>
      <c r="M196" s="50"/>
      <c r="N196" s="50"/>
      <c r="O196" s="106" t="s">
        <v>62</v>
      </c>
      <c r="P196" s="50"/>
    </row>
    <row r="197" spans="1:16" ht="25.5">
      <c r="A197" s="18"/>
      <c r="B197" s="435" t="s">
        <v>48</v>
      </c>
      <c r="C197" s="435"/>
      <c r="D197" s="435"/>
      <c r="E197" s="435"/>
      <c r="F197" s="57"/>
      <c r="G197" s="50"/>
      <c r="H197" s="50"/>
      <c r="I197" s="50"/>
      <c r="K197" s="50"/>
      <c r="L197" s="50"/>
      <c r="M197" s="50"/>
      <c r="N197" s="50"/>
      <c r="O197" s="106" t="s">
        <v>56</v>
      </c>
      <c r="P197" s="50"/>
    </row>
    <row r="198" spans="1:16" ht="25.5">
      <c r="A198" s="18"/>
      <c r="B198" s="435" t="s">
        <v>49</v>
      </c>
      <c r="C198" s="435"/>
      <c r="D198" s="435"/>
      <c r="E198" s="435"/>
      <c r="F198" s="57"/>
      <c r="G198" s="50"/>
      <c r="H198" s="50"/>
      <c r="I198" s="50"/>
      <c r="K198" s="50"/>
      <c r="L198" s="50"/>
      <c r="M198" s="50"/>
      <c r="N198" s="50"/>
      <c r="O198" s="106" t="s">
        <v>56</v>
      </c>
      <c r="P198" s="50"/>
    </row>
    <row r="199" spans="1:16" ht="12.75">
      <c r="A199" s="18"/>
      <c r="B199" s="435" t="s">
        <v>50</v>
      </c>
      <c r="C199" s="435"/>
      <c r="D199" s="435"/>
      <c r="E199" s="435"/>
      <c r="F199" s="57"/>
      <c r="G199" s="54"/>
      <c r="H199" s="50"/>
      <c r="I199" s="50"/>
      <c r="K199" s="50"/>
      <c r="L199" s="50"/>
      <c r="M199" s="50"/>
      <c r="N199" s="50"/>
      <c r="O199" s="106">
        <v>1</v>
      </c>
      <c r="P199" s="50"/>
    </row>
    <row r="200" spans="1:16" ht="25.5">
      <c r="A200" s="18"/>
      <c r="B200" s="435" t="s">
        <v>51</v>
      </c>
      <c r="C200" s="435"/>
      <c r="D200" s="435"/>
      <c r="E200" s="435"/>
      <c r="F200" s="57"/>
      <c r="G200" s="50"/>
      <c r="H200" s="50"/>
      <c r="I200" s="50"/>
      <c r="K200" s="50"/>
      <c r="L200" s="50"/>
      <c r="M200" s="50"/>
      <c r="N200" s="50"/>
      <c r="O200" s="106" t="s">
        <v>56</v>
      </c>
      <c r="P200" s="50"/>
    </row>
    <row r="201" spans="1:16" ht="12.75">
      <c r="A201" s="18"/>
      <c r="B201" s="435" t="s">
        <v>26</v>
      </c>
      <c r="C201" s="435"/>
      <c r="D201" s="435"/>
      <c r="E201" s="435"/>
      <c r="F201" s="57"/>
      <c r="G201" s="50"/>
      <c r="H201" s="50"/>
      <c r="I201" s="50"/>
      <c r="K201" s="50"/>
      <c r="L201" s="50"/>
      <c r="M201" s="50"/>
      <c r="N201" s="50"/>
      <c r="O201" s="106">
        <v>1</v>
      </c>
      <c r="P201" s="50"/>
    </row>
    <row r="202" spans="1:16" ht="27" customHeight="1">
      <c r="A202" s="18"/>
      <c r="B202" s="435" t="s">
        <v>52</v>
      </c>
      <c r="C202" s="435"/>
      <c r="D202" s="435"/>
      <c r="E202" s="435"/>
      <c r="F202" s="57"/>
      <c r="G202" s="50"/>
      <c r="H202" s="50"/>
      <c r="I202" s="50"/>
      <c r="K202" s="50"/>
      <c r="L202" s="50"/>
      <c r="M202" s="50"/>
      <c r="N202" s="50"/>
      <c r="O202" s="106" t="s">
        <v>62</v>
      </c>
      <c r="P202" s="50"/>
    </row>
    <row r="203" spans="1:16" ht="12.75">
      <c r="A203" s="18"/>
      <c r="B203" s="435" t="s">
        <v>95</v>
      </c>
      <c r="C203" s="435"/>
      <c r="D203" s="435"/>
      <c r="E203" s="435"/>
      <c r="F203" s="57"/>
      <c r="G203" s="50"/>
      <c r="H203" s="50"/>
      <c r="I203" s="50"/>
      <c r="K203" s="50"/>
      <c r="L203" s="50"/>
      <c r="M203" s="50"/>
      <c r="N203" s="50"/>
      <c r="O203" s="106">
        <v>1</v>
      </c>
      <c r="P203" s="50"/>
    </row>
    <row r="204" spans="1:16" ht="12.75">
      <c r="A204" s="18"/>
      <c r="B204" s="168"/>
      <c r="C204" s="55"/>
      <c r="D204" s="235"/>
      <c r="E204" s="56"/>
      <c r="F204" s="57"/>
      <c r="G204" s="50"/>
      <c r="H204" s="50"/>
      <c r="I204" s="4"/>
      <c r="K204" s="50"/>
      <c r="L204" s="50"/>
      <c r="M204" s="50"/>
      <c r="N204" s="50"/>
      <c r="O204" s="50"/>
      <c r="P204" s="50"/>
    </row>
    <row r="205" spans="1:11" ht="60">
      <c r="A205" s="67" t="s">
        <v>1</v>
      </c>
      <c r="B205" s="164" t="s">
        <v>156</v>
      </c>
      <c r="C205" s="55"/>
      <c r="D205" s="235"/>
      <c r="E205" s="56"/>
      <c r="F205" s="57"/>
      <c r="G205" s="4"/>
      <c r="H205" s="4"/>
      <c r="I205" s="4"/>
      <c r="K205" s="42"/>
    </row>
    <row r="206" spans="1:11" ht="48">
      <c r="A206" s="67"/>
      <c r="B206" s="164" t="s">
        <v>358</v>
      </c>
      <c r="C206" s="265" t="s">
        <v>126</v>
      </c>
      <c r="D206" s="266">
        <v>140</v>
      </c>
      <c r="E206" s="323"/>
      <c r="F206" s="280">
        <f>D206*E206</f>
        <v>0</v>
      </c>
      <c r="G206" s="4"/>
      <c r="H206" s="4"/>
      <c r="I206" s="4"/>
      <c r="K206" s="42"/>
    </row>
    <row r="207" spans="1:13" ht="12.75">
      <c r="A207" s="18"/>
      <c r="B207" s="173" t="s">
        <v>24</v>
      </c>
      <c r="C207" s="265"/>
      <c r="D207" s="266"/>
      <c r="E207" s="267"/>
      <c r="F207" s="280"/>
      <c r="H207" s="4"/>
      <c r="I207" s="4"/>
      <c r="K207" s="50"/>
      <c r="L207" s="53"/>
      <c r="M207" s="50"/>
    </row>
    <row r="208" spans="1:11" ht="72">
      <c r="A208" s="67" t="s">
        <v>2</v>
      </c>
      <c r="B208" s="164" t="s">
        <v>279</v>
      </c>
      <c r="C208" s="265" t="s">
        <v>148</v>
      </c>
      <c r="D208" s="266">
        <v>115</v>
      </c>
      <c r="E208" s="323"/>
      <c r="F208" s="280">
        <f>D208*E208</f>
        <v>0</v>
      </c>
      <c r="H208" s="4"/>
      <c r="I208" s="4"/>
      <c r="K208" s="42"/>
    </row>
    <row r="209" spans="1:13" ht="12.75">
      <c r="A209" s="18"/>
      <c r="B209" s="173" t="s">
        <v>24</v>
      </c>
      <c r="C209" s="265"/>
      <c r="D209" s="266"/>
      <c r="E209" s="267"/>
      <c r="F209" s="280"/>
      <c r="H209" s="4"/>
      <c r="I209" s="4"/>
      <c r="K209" s="50"/>
      <c r="L209" s="53"/>
      <c r="M209" s="50"/>
    </row>
    <row r="210" spans="1:11" ht="60">
      <c r="A210" s="67" t="s">
        <v>3</v>
      </c>
      <c r="B210" s="164" t="s">
        <v>280</v>
      </c>
      <c r="C210" s="265" t="s">
        <v>126</v>
      </c>
      <c r="D210" s="266">
        <v>105</v>
      </c>
      <c r="E210" s="323"/>
      <c r="F210" s="280">
        <f>D210*E210</f>
        <v>0</v>
      </c>
      <c r="H210" s="4"/>
      <c r="I210" s="4"/>
      <c r="K210" s="42"/>
    </row>
    <row r="211" spans="1:13" ht="12.75">
      <c r="A211" s="18"/>
      <c r="B211" s="173" t="s">
        <v>24</v>
      </c>
      <c r="C211" s="55"/>
      <c r="D211" s="235"/>
      <c r="E211" s="56"/>
      <c r="F211" s="57"/>
      <c r="H211" s="4"/>
      <c r="I211" s="4"/>
      <c r="K211" s="50"/>
      <c r="L211" s="53"/>
      <c r="M211" s="50"/>
    </row>
    <row r="212" spans="1:11" ht="14.25" customHeight="1">
      <c r="A212" s="67" t="s">
        <v>4</v>
      </c>
      <c r="B212" s="164" t="s">
        <v>259</v>
      </c>
      <c r="C212" s="55"/>
      <c r="D212" s="237"/>
      <c r="E212" s="56"/>
      <c r="F212" s="57"/>
      <c r="G212" s="105"/>
      <c r="H212" s="105"/>
      <c r="I212" s="105"/>
      <c r="K212" s="117"/>
    </row>
    <row r="213" spans="1:11" ht="49.5" customHeight="1">
      <c r="A213" s="67"/>
      <c r="B213" s="164" t="s">
        <v>281</v>
      </c>
      <c r="C213" s="55"/>
      <c r="D213" s="237"/>
      <c r="E213" s="56"/>
      <c r="F213" s="57"/>
      <c r="G213" s="105"/>
      <c r="H213" s="105"/>
      <c r="I213" s="105"/>
      <c r="K213" s="117"/>
    </row>
    <row r="214" spans="1:11" ht="37.5" customHeight="1">
      <c r="A214" s="67"/>
      <c r="B214" s="164" t="s">
        <v>251</v>
      </c>
      <c r="C214" s="55"/>
      <c r="D214" s="237"/>
      <c r="E214" s="56"/>
      <c r="F214" s="57"/>
      <c r="G214" s="105"/>
      <c r="H214" s="105"/>
      <c r="I214" s="105"/>
      <c r="K214" s="117"/>
    </row>
    <row r="215" spans="1:11" ht="39" customHeight="1">
      <c r="A215" s="67"/>
      <c r="B215" s="164" t="s">
        <v>365</v>
      </c>
      <c r="C215" s="55"/>
      <c r="D215" s="237"/>
      <c r="E215" s="56"/>
      <c r="F215" s="57"/>
      <c r="G215" s="105"/>
      <c r="H215" s="105"/>
      <c r="I215" s="105"/>
      <c r="K215" s="117"/>
    </row>
    <row r="216" spans="1:11" ht="36">
      <c r="A216" s="67"/>
      <c r="B216" s="164" t="s">
        <v>165</v>
      </c>
      <c r="C216" s="55"/>
      <c r="D216" s="237"/>
      <c r="E216" s="56"/>
      <c r="F216" s="57"/>
      <c r="G216" s="105"/>
      <c r="H216" s="105"/>
      <c r="I216" s="105"/>
      <c r="K216" s="117"/>
    </row>
    <row r="217" spans="1:11" ht="24">
      <c r="A217" s="67"/>
      <c r="B217" s="164" t="s">
        <v>166</v>
      </c>
      <c r="C217" s="55"/>
      <c r="D217" s="237"/>
      <c r="E217" s="56"/>
      <c r="F217" s="57"/>
      <c r="G217" s="105"/>
      <c r="H217" s="105"/>
      <c r="I217" s="105"/>
      <c r="K217" s="117"/>
    </row>
    <row r="218" spans="1:11" ht="60">
      <c r="A218" s="67"/>
      <c r="B218" s="164" t="s">
        <v>282</v>
      </c>
      <c r="C218" s="265" t="s">
        <v>29</v>
      </c>
      <c r="D218" s="268">
        <v>5</v>
      </c>
      <c r="E218" s="323"/>
      <c r="F218" s="280">
        <f>D218*E218</f>
        <v>0</v>
      </c>
      <c r="G218" s="105"/>
      <c r="H218" s="105"/>
      <c r="I218" s="105"/>
      <c r="K218" s="117"/>
    </row>
    <row r="219" spans="2:13" ht="12.75">
      <c r="B219" s="69"/>
      <c r="C219" s="265"/>
      <c r="D219" s="268"/>
      <c r="E219" s="267"/>
      <c r="F219" s="280"/>
      <c r="G219" s="134"/>
      <c r="H219" s="105"/>
      <c r="I219" s="105"/>
      <c r="K219" s="50"/>
      <c r="L219" s="53"/>
      <c r="M219" s="50"/>
    </row>
    <row r="220" spans="1:11" ht="14.25" customHeight="1">
      <c r="A220" s="67" t="s">
        <v>5</v>
      </c>
      <c r="B220" s="164" t="s">
        <v>259</v>
      </c>
      <c r="C220" s="265"/>
      <c r="D220" s="268"/>
      <c r="E220" s="267"/>
      <c r="F220" s="280"/>
      <c r="G220" s="105"/>
      <c r="H220" s="105"/>
      <c r="I220" s="105"/>
      <c r="K220" s="117"/>
    </row>
    <row r="221" spans="1:11" ht="48.75" customHeight="1">
      <c r="A221" s="67"/>
      <c r="B221" s="164" t="s">
        <v>283</v>
      </c>
      <c r="C221" s="265"/>
      <c r="D221" s="268"/>
      <c r="E221" s="267"/>
      <c r="F221" s="280"/>
      <c r="G221" s="105"/>
      <c r="H221" s="105"/>
      <c r="I221" s="105"/>
      <c r="K221" s="117"/>
    </row>
    <row r="222" spans="1:11" ht="38.25" customHeight="1">
      <c r="A222" s="67"/>
      <c r="B222" s="164" t="s">
        <v>251</v>
      </c>
      <c r="C222" s="265"/>
      <c r="D222" s="268"/>
      <c r="E222" s="267"/>
      <c r="F222" s="280"/>
      <c r="G222" s="105"/>
      <c r="H222" s="105"/>
      <c r="I222" s="105"/>
      <c r="K222" s="117"/>
    </row>
    <row r="223" spans="1:11" ht="36.75" customHeight="1">
      <c r="A223" s="67"/>
      <c r="B223" s="164" t="s">
        <v>365</v>
      </c>
      <c r="C223" s="265"/>
      <c r="D223" s="268"/>
      <c r="E223" s="267"/>
      <c r="F223" s="280"/>
      <c r="G223" s="105"/>
      <c r="H223" s="105"/>
      <c r="I223" s="105"/>
      <c r="K223" s="117"/>
    </row>
    <row r="224" spans="1:11" ht="60">
      <c r="A224" s="67"/>
      <c r="B224" s="164" t="s">
        <v>106</v>
      </c>
      <c r="C224" s="265" t="s">
        <v>29</v>
      </c>
      <c r="D224" s="268">
        <v>2</v>
      </c>
      <c r="E224" s="323"/>
      <c r="F224" s="280">
        <f>D224*E224</f>
        <v>0</v>
      </c>
      <c r="G224" s="105"/>
      <c r="H224" s="105"/>
      <c r="I224" s="105"/>
      <c r="K224" s="117"/>
    </row>
    <row r="225" spans="2:13" ht="12.75">
      <c r="B225" s="69"/>
      <c r="C225" s="55"/>
      <c r="D225" s="237"/>
      <c r="E225" s="56"/>
      <c r="F225" s="57"/>
      <c r="G225" s="134"/>
      <c r="H225" s="105"/>
      <c r="I225" s="105"/>
      <c r="K225" s="50"/>
      <c r="L225" s="53"/>
      <c r="M225" s="50"/>
    </row>
    <row r="226" spans="1:11" ht="15" customHeight="1">
      <c r="A226" s="67" t="s">
        <v>6</v>
      </c>
      <c r="B226" s="164" t="s">
        <v>258</v>
      </c>
      <c r="C226" s="55"/>
      <c r="D226" s="237"/>
      <c r="E226" s="56"/>
      <c r="F226" s="57"/>
      <c r="G226" s="105"/>
      <c r="H226" s="105"/>
      <c r="I226" s="105"/>
      <c r="K226" s="117"/>
    </row>
    <row r="227" spans="1:11" ht="49.5" customHeight="1">
      <c r="A227" s="67"/>
      <c r="B227" s="164" t="s">
        <v>284</v>
      </c>
      <c r="C227" s="55"/>
      <c r="D227" s="237"/>
      <c r="E227" s="56"/>
      <c r="F227" s="57"/>
      <c r="G227" s="105"/>
      <c r="H227" s="105"/>
      <c r="I227" s="105"/>
      <c r="K227" s="117"/>
    </row>
    <row r="228" spans="1:11" ht="38.25" customHeight="1">
      <c r="A228" s="67"/>
      <c r="B228" s="164" t="s">
        <v>251</v>
      </c>
      <c r="C228" s="55"/>
      <c r="D228" s="237"/>
      <c r="E228" s="56"/>
      <c r="F228" s="57"/>
      <c r="G228" s="105"/>
      <c r="H228" s="105"/>
      <c r="I228" s="105"/>
      <c r="K228" s="117"/>
    </row>
    <row r="229" spans="1:11" ht="39.75" customHeight="1">
      <c r="A229" s="67"/>
      <c r="B229" s="164" t="s">
        <v>365</v>
      </c>
      <c r="C229" s="55"/>
      <c r="D229" s="237"/>
      <c r="E229" s="56"/>
      <c r="F229" s="57"/>
      <c r="G229" s="105"/>
      <c r="H229" s="105"/>
      <c r="I229" s="105"/>
      <c r="K229" s="117"/>
    </row>
    <row r="230" spans="1:11" ht="60">
      <c r="A230" s="67"/>
      <c r="B230" s="164" t="s">
        <v>106</v>
      </c>
      <c r="C230" s="265" t="s">
        <v>29</v>
      </c>
      <c r="D230" s="268">
        <v>3</v>
      </c>
      <c r="E230" s="323"/>
      <c r="F230" s="280">
        <f>D230*E230</f>
        <v>0</v>
      </c>
      <c r="G230" s="105"/>
      <c r="H230" s="105"/>
      <c r="I230" s="105"/>
      <c r="K230" s="117"/>
    </row>
    <row r="231" spans="2:13" ht="12.75">
      <c r="B231" s="69"/>
      <c r="C231" s="265"/>
      <c r="D231" s="268"/>
      <c r="E231" s="267"/>
      <c r="F231" s="280"/>
      <c r="G231" s="134"/>
      <c r="H231" s="105"/>
      <c r="I231" s="105"/>
      <c r="K231" s="50"/>
      <c r="L231" s="53"/>
      <c r="M231" s="50"/>
    </row>
    <row r="232" spans="1:11" ht="12.75">
      <c r="A232" s="67" t="s">
        <v>7</v>
      </c>
      <c r="B232" s="164" t="s">
        <v>260</v>
      </c>
      <c r="C232" s="265"/>
      <c r="D232" s="268"/>
      <c r="E232" s="267"/>
      <c r="F232" s="280"/>
      <c r="G232" s="105"/>
      <c r="H232" s="105"/>
      <c r="I232" s="105"/>
      <c r="K232" s="117"/>
    </row>
    <row r="233" spans="1:11" ht="48">
      <c r="A233" s="67"/>
      <c r="B233" s="164" t="s">
        <v>285</v>
      </c>
      <c r="C233" s="265"/>
      <c r="D233" s="268"/>
      <c r="E233" s="267"/>
      <c r="F233" s="280"/>
      <c r="G233" s="105"/>
      <c r="H233" s="105"/>
      <c r="I233" s="105"/>
      <c r="K233" s="117"/>
    </row>
    <row r="234" spans="1:11" ht="36">
      <c r="A234" s="67"/>
      <c r="B234" s="164" t="s">
        <v>251</v>
      </c>
      <c r="C234" s="265"/>
      <c r="D234" s="268"/>
      <c r="E234" s="267"/>
      <c r="F234" s="280"/>
      <c r="G234" s="105"/>
      <c r="H234" s="105"/>
      <c r="I234" s="105"/>
      <c r="K234" s="117"/>
    </row>
    <row r="235" spans="1:11" ht="38.25" customHeight="1">
      <c r="A235" s="67"/>
      <c r="B235" s="164" t="s">
        <v>365</v>
      </c>
      <c r="C235" s="265"/>
      <c r="D235" s="268"/>
      <c r="E235" s="267"/>
      <c r="F235" s="280"/>
      <c r="G235" s="105"/>
      <c r="H235" s="105"/>
      <c r="I235" s="105"/>
      <c r="K235" s="117"/>
    </row>
    <row r="236" spans="1:11" ht="36">
      <c r="A236" s="67"/>
      <c r="B236" s="164" t="s">
        <v>165</v>
      </c>
      <c r="C236" s="265"/>
      <c r="D236" s="268"/>
      <c r="E236" s="267"/>
      <c r="F236" s="280"/>
      <c r="G236" s="105"/>
      <c r="H236" s="105"/>
      <c r="I236" s="105"/>
      <c r="K236" s="117"/>
    </row>
    <row r="237" spans="1:11" ht="24">
      <c r="A237" s="67"/>
      <c r="B237" s="164" t="s">
        <v>166</v>
      </c>
      <c r="C237" s="265"/>
      <c r="D237" s="268"/>
      <c r="E237" s="267"/>
      <c r="F237" s="280"/>
      <c r="G237" s="105"/>
      <c r="H237" s="105"/>
      <c r="I237" s="105"/>
      <c r="K237" s="117"/>
    </row>
    <row r="238" spans="1:11" ht="72">
      <c r="A238" s="67"/>
      <c r="B238" s="230" t="s">
        <v>306</v>
      </c>
      <c r="C238" s="265" t="s">
        <v>29</v>
      </c>
      <c r="D238" s="268">
        <v>1</v>
      </c>
      <c r="E238" s="323"/>
      <c r="F238" s="280">
        <f>D238*E238</f>
        <v>0</v>
      </c>
      <c r="G238" s="105"/>
      <c r="H238" s="105"/>
      <c r="I238" s="105"/>
      <c r="K238" s="117"/>
    </row>
    <row r="239" spans="2:13" ht="12.75">
      <c r="B239" s="69"/>
      <c r="C239" s="55"/>
      <c r="D239" s="237"/>
      <c r="E239" s="56"/>
      <c r="F239" s="57"/>
      <c r="G239" s="134"/>
      <c r="H239" s="105"/>
      <c r="I239" s="105"/>
      <c r="K239" s="50"/>
      <c r="L239" s="53"/>
      <c r="M239" s="50"/>
    </row>
    <row r="240" spans="1:11" ht="12.75">
      <c r="A240" s="18"/>
      <c r="B240" s="173"/>
      <c r="C240" s="55"/>
      <c r="D240" s="235"/>
      <c r="E240" s="56"/>
      <c r="F240" s="57"/>
      <c r="G240" s="4"/>
      <c r="H240" s="4"/>
      <c r="I240" s="4"/>
      <c r="K240" s="42"/>
    </row>
    <row r="241" spans="1:16" ht="12.75">
      <c r="A241" s="437" t="s">
        <v>164</v>
      </c>
      <c r="B241" s="437"/>
      <c r="C241" s="437"/>
      <c r="D241" s="437"/>
      <c r="E241" s="436">
        <f>SUM(F206:F238)</f>
        <v>0</v>
      </c>
      <c r="F241" s="436"/>
      <c r="G241" s="50"/>
      <c r="H241" s="50"/>
      <c r="I241" s="50"/>
      <c r="K241" s="50"/>
      <c r="L241" s="53"/>
      <c r="M241" s="50"/>
      <c r="N241" s="50"/>
      <c r="O241" s="50"/>
      <c r="P241" s="50"/>
    </row>
    <row r="242" spans="1:11" ht="12.75">
      <c r="A242" s="18" t="s">
        <v>24</v>
      </c>
      <c r="B242" s="168"/>
      <c r="C242" s="75"/>
      <c r="D242" s="235"/>
      <c r="E242" s="56"/>
      <c r="F242" s="57"/>
      <c r="G242" s="4"/>
      <c r="H242" s="4"/>
      <c r="I242" s="4"/>
      <c r="K242" s="42"/>
    </row>
    <row r="243" spans="1:11" ht="12.75">
      <c r="A243" s="18"/>
      <c r="B243" s="168"/>
      <c r="C243" s="75"/>
      <c r="D243" s="235"/>
      <c r="E243" s="56"/>
      <c r="F243" s="57"/>
      <c r="G243" s="4"/>
      <c r="H243" s="4"/>
      <c r="I243" s="4"/>
      <c r="K243" s="42"/>
    </row>
    <row r="244" spans="1:16" s="9" customFormat="1" ht="18.75">
      <c r="A244" s="16"/>
      <c r="B244" s="195" t="s">
        <v>203</v>
      </c>
      <c r="C244" s="22"/>
      <c r="D244" s="238"/>
      <c r="E244" s="24"/>
      <c r="F244" s="25"/>
      <c r="G244" s="23"/>
      <c r="H244" s="23"/>
      <c r="I244" s="23"/>
      <c r="K244" s="40"/>
      <c r="L244" s="41"/>
      <c r="M244" s="41"/>
      <c r="N244" s="36"/>
      <c r="O244" s="36"/>
      <c r="P244" s="36"/>
    </row>
    <row r="245" spans="1:11" ht="12.75">
      <c r="A245" s="18"/>
      <c r="B245" s="168"/>
      <c r="C245" s="55"/>
      <c r="D245" s="235"/>
      <c r="E245" s="56"/>
      <c r="F245" s="57"/>
      <c r="G245" s="4"/>
      <c r="H245" s="4"/>
      <c r="I245" s="4"/>
      <c r="K245" s="42"/>
    </row>
    <row r="246" spans="1:11" ht="12.75">
      <c r="A246" s="18"/>
      <c r="B246" s="171" t="s">
        <v>21</v>
      </c>
      <c r="C246" s="265"/>
      <c r="D246" s="266"/>
      <c r="E246" s="267"/>
      <c r="F246" s="57"/>
      <c r="G246" s="4"/>
      <c r="H246" s="4"/>
      <c r="I246" s="4"/>
      <c r="K246" s="42"/>
    </row>
    <row r="247" spans="1:16" s="85" customFormat="1" ht="25.5">
      <c r="A247" s="73"/>
      <c r="B247" s="435" t="s">
        <v>90</v>
      </c>
      <c r="C247" s="435"/>
      <c r="D247" s="435"/>
      <c r="E247" s="435"/>
      <c r="F247" s="65"/>
      <c r="G247" s="63"/>
      <c r="H247" s="4"/>
      <c r="I247" s="4"/>
      <c r="K247" s="86"/>
      <c r="L247" s="86"/>
      <c r="M247" s="86"/>
      <c r="N247" s="87"/>
      <c r="O247" s="106" t="s">
        <v>56</v>
      </c>
      <c r="P247" s="87"/>
    </row>
    <row r="248" spans="1:16" s="85" customFormat="1" ht="25.5">
      <c r="A248" s="73"/>
      <c r="B248" s="435" t="s">
        <v>91</v>
      </c>
      <c r="C248" s="435"/>
      <c r="D248" s="435"/>
      <c r="E248" s="435"/>
      <c r="F248" s="65"/>
      <c r="G248" s="63"/>
      <c r="H248" s="4"/>
      <c r="I248" s="4"/>
      <c r="K248" s="86"/>
      <c r="L248" s="86"/>
      <c r="M248" s="86"/>
      <c r="N248" s="87"/>
      <c r="O248" s="106" t="s">
        <v>56</v>
      </c>
      <c r="P248" s="87"/>
    </row>
    <row r="249" spans="1:16" s="85" customFormat="1" ht="25.5">
      <c r="A249" s="73"/>
      <c r="B249" s="435" t="s">
        <v>157</v>
      </c>
      <c r="C249" s="435"/>
      <c r="D249" s="435"/>
      <c r="E249" s="435"/>
      <c r="F249" s="65"/>
      <c r="G249" s="63"/>
      <c r="H249" s="4"/>
      <c r="I249" s="4"/>
      <c r="K249" s="86"/>
      <c r="L249" s="86"/>
      <c r="M249" s="86"/>
      <c r="N249" s="87"/>
      <c r="O249" s="106" t="s">
        <v>56</v>
      </c>
      <c r="P249" s="87"/>
    </row>
    <row r="250" spans="1:16" s="85" customFormat="1" ht="12.75">
      <c r="A250" s="73"/>
      <c r="B250" s="179"/>
      <c r="C250" s="258"/>
      <c r="D250" s="242"/>
      <c r="E250" s="89"/>
      <c r="F250" s="65"/>
      <c r="G250" s="89"/>
      <c r="H250" s="4"/>
      <c r="I250" s="4"/>
      <c r="K250" s="90"/>
      <c r="L250" s="86"/>
      <c r="M250" s="86"/>
      <c r="N250" s="87"/>
      <c r="O250" s="87"/>
      <c r="P250" s="87"/>
    </row>
    <row r="251" spans="1:16" ht="12.75">
      <c r="A251" s="18"/>
      <c r="B251" s="223"/>
      <c r="C251" s="55"/>
      <c r="D251" s="237"/>
      <c r="E251" s="56"/>
      <c r="F251" s="57"/>
      <c r="G251" s="105"/>
      <c r="H251" s="105"/>
      <c r="I251" s="105"/>
      <c r="K251" s="117"/>
      <c r="N251" s="50"/>
      <c r="O251" s="50"/>
      <c r="P251" s="50"/>
    </row>
    <row r="252" spans="1:16" ht="72">
      <c r="A252" s="67" t="s">
        <v>1</v>
      </c>
      <c r="B252" s="204" t="s">
        <v>339</v>
      </c>
      <c r="C252" s="55"/>
      <c r="D252" s="237"/>
      <c r="E252" s="56"/>
      <c r="F252" s="57"/>
      <c r="G252" s="105"/>
      <c r="H252" s="105"/>
      <c r="I252" s="105"/>
      <c r="K252" s="117"/>
      <c r="N252" s="50"/>
      <c r="O252" s="50"/>
      <c r="P252" s="50"/>
    </row>
    <row r="253" spans="1:16" ht="108">
      <c r="A253" s="67"/>
      <c r="B253" s="204" t="s">
        <v>348</v>
      </c>
      <c r="C253" s="55"/>
      <c r="D253" s="237"/>
      <c r="E253" s="56"/>
      <c r="F253" s="57"/>
      <c r="G253" s="105"/>
      <c r="H253" s="105"/>
      <c r="I253" s="105"/>
      <c r="K253" s="117"/>
      <c r="N253" s="50"/>
      <c r="O253" s="50"/>
      <c r="P253" s="50"/>
    </row>
    <row r="254" spans="1:16" ht="24">
      <c r="A254" s="18"/>
      <c r="B254" s="229" t="s">
        <v>252</v>
      </c>
      <c r="C254" s="265" t="s">
        <v>126</v>
      </c>
      <c r="D254" s="268">
        <v>370</v>
      </c>
      <c r="E254" s="323"/>
      <c r="F254" s="280">
        <f>D254*E254</f>
        <v>0</v>
      </c>
      <c r="G254" s="4"/>
      <c r="H254" s="4"/>
      <c r="I254" s="4"/>
      <c r="K254" s="50"/>
      <c r="L254" s="53"/>
      <c r="M254" s="50"/>
      <c r="N254" s="50"/>
      <c r="O254" s="50"/>
      <c r="P254" s="50"/>
    </row>
    <row r="255" spans="1:16" ht="24">
      <c r="A255" s="18"/>
      <c r="B255" s="229" t="s">
        <v>167</v>
      </c>
      <c r="C255" s="265" t="s">
        <v>126</v>
      </c>
      <c r="D255" s="268">
        <v>400</v>
      </c>
      <c r="E255" s="323"/>
      <c r="F255" s="280">
        <f>D255*E255</f>
        <v>0</v>
      </c>
      <c r="G255" s="4"/>
      <c r="H255" s="4"/>
      <c r="I255" s="4"/>
      <c r="K255" s="50"/>
      <c r="L255" s="53"/>
      <c r="M255" s="50"/>
      <c r="N255" s="50"/>
      <c r="O255" s="50"/>
      <c r="P255" s="50"/>
    </row>
    <row r="256" spans="1:16" ht="12.75">
      <c r="A256" s="18"/>
      <c r="B256" s="169" t="s">
        <v>168</v>
      </c>
      <c r="C256" s="265" t="s">
        <v>126</v>
      </c>
      <c r="D256" s="268">
        <v>370</v>
      </c>
      <c r="E256" s="323"/>
      <c r="F256" s="280">
        <f>D256*E256</f>
        <v>0</v>
      </c>
      <c r="G256" s="4"/>
      <c r="H256" s="4"/>
      <c r="I256" s="4"/>
      <c r="K256" s="50"/>
      <c r="L256" s="53"/>
      <c r="M256" s="50"/>
      <c r="N256" s="50"/>
      <c r="O256" s="50"/>
      <c r="P256" s="50"/>
    </row>
    <row r="257" spans="1:16" ht="12.75">
      <c r="A257" s="18"/>
      <c r="B257" s="177"/>
      <c r="C257" s="265"/>
      <c r="D257" s="268"/>
      <c r="E257" s="267"/>
      <c r="F257" s="280"/>
      <c r="G257" s="105"/>
      <c r="H257" s="105"/>
      <c r="I257" s="105"/>
      <c r="K257" s="117"/>
      <c r="N257" s="50"/>
      <c r="O257" s="50"/>
      <c r="P257" s="50"/>
    </row>
    <row r="258" spans="1:16" ht="72">
      <c r="A258" s="67" t="s">
        <v>2</v>
      </c>
      <c r="B258" s="164" t="s">
        <v>261</v>
      </c>
      <c r="C258" s="265"/>
      <c r="D258" s="268"/>
      <c r="E258" s="267"/>
      <c r="F258" s="280"/>
      <c r="G258" s="105"/>
      <c r="H258" s="105"/>
      <c r="I258" s="105"/>
      <c r="K258" s="117"/>
      <c r="N258" s="50"/>
      <c r="O258" s="50"/>
      <c r="P258" s="50"/>
    </row>
    <row r="259" spans="1:16" ht="72">
      <c r="A259" s="67"/>
      <c r="B259" s="164" t="s">
        <v>286</v>
      </c>
      <c r="C259" s="265" t="s">
        <v>126</v>
      </c>
      <c r="D259" s="268">
        <v>15</v>
      </c>
      <c r="E259" s="323"/>
      <c r="F259" s="280">
        <f>D259*E259</f>
        <v>0</v>
      </c>
      <c r="G259" s="105"/>
      <c r="H259" s="105"/>
      <c r="I259" s="105"/>
      <c r="K259" s="117"/>
      <c r="N259" s="50"/>
      <c r="O259" s="50"/>
      <c r="P259" s="50"/>
    </row>
    <row r="260" spans="1:16" ht="12.75">
      <c r="A260" s="18"/>
      <c r="B260" s="177"/>
      <c r="C260" s="265"/>
      <c r="D260" s="268"/>
      <c r="E260" s="267"/>
      <c r="F260" s="280"/>
      <c r="G260" s="4"/>
      <c r="H260" s="4"/>
      <c r="I260" s="4"/>
      <c r="K260" s="50"/>
      <c r="L260" s="53"/>
      <c r="M260" s="50"/>
      <c r="N260" s="50"/>
      <c r="O260" s="50"/>
      <c r="P260" s="50"/>
    </row>
    <row r="261" spans="1:16" ht="60">
      <c r="A261" s="222" t="s">
        <v>3</v>
      </c>
      <c r="B261" s="204" t="s">
        <v>340</v>
      </c>
      <c r="C261" s="302" t="s">
        <v>126</v>
      </c>
      <c r="D261" s="303">
        <v>22</v>
      </c>
      <c r="E261" s="325"/>
      <c r="F261" s="305">
        <f>D261*E261</f>
        <v>0</v>
      </c>
      <c r="G261" s="105"/>
      <c r="H261" s="105"/>
      <c r="I261" s="105"/>
      <c r="K261" s="117"/>
      <c r="N261" s="50"/>
      <c r="O261" s="50"/>
      <c r="P261" s="50"/>
    </row>
    <row r="262" spans="1:16" ht="12.75">
      <c r="A262" s="91"/>
      <c r="B262" s="223"/>
      <c r="C262" s="302"/>
      <c r="D262" s="303"/>
      <c r="E262" s="304"/>
      <c r="F262" s="305"/>
      <c r="G262" s="4"/>
      <c r="H262" s="4"/>
      <c r="I262" s="4"/>
      <c r="K262" s="50"/>
      <c r="L262" s="53"/>
      <c r="M262" s="50"/>
      <c r="N262" s="50"/>
      <c r="O262" s="50"/>
      <c r="P262" s="50"/>
    </row>
    <row r="263" spans="1:16" ht="48">
      <c r="A263" s="222" t="s">
        <v>4</v>
      </c>
      <c r="B263" s="204" t="s">
        <v>198</v>
      </c>
      <c r="C263" s="302" t="s">
        <v>126</v>
      </c>
      <c r="D263" s="303">
        <v>40</v>
      </c>
      <c r="E263" s="325"/>
      <c r="F263" s="305">
        <f>D263*E263</f>
        <v>0</v>
      </c>
      <c r="G263" s="105"/>
      <c r="H263" s="105"/>
      <c r="I263" s="105"/>
      <c r="K263" s="117"/>
      <c r="N263" s="50"/>
      <c r="O263" s="50"/>
      <c r="P263" s="50"/>
    </row>
    <row r="264" spans="1:11" ht="12.75">
      <c r="A264" s="91"/>
      <c r="B264" s="223"/>
      <c r="C264" s="93"/>
      <c r="D264" s="243"/>
      <c r="E264" s="94"/>
      <c r="F264" s="95"/>
      <c r="G264" s="105"/>
      <c r="H264" s="105"/>
      <c r="I264" s="105"/>
      <c r="K264" s="117"/>
    </row>
    <row r="265" spans="1:16" ht="48">
      <c r="A265" s="67" t="s">
        <v>5</v>
      </c>
      <c r="B265" s="164" t="s">
        <v>341</v>
      </c>
      <c r="C265" s="55"/>
      <c r="D265" s="237"/>
      <c r="E265" s="56"/>
      <c r="F265" s="57"/>
      <c r="G265" s="105"/>
      <c r="H265" s="50"/>
      <c r="I265" s="117"/>
      <c r="J265" s="52"/>
      <c r="K265" s="52"/>
      <c r="L265" s="53"/>
      <c r="M265" s="53"/>
      <c r="O265" s="50"/>
      <c r="P265" s="50"/>
    </row>
    <row r="266" spans="1:16" ht="72">
      <c r="A266" s="131"/>
      <c r="B266" s="164" t="s">
        <v>342</v>
      </c>
      <c r="C266" s="55"/>
      <c r="D266" s="237"/>
      <c r="E266" s="56"/>
      <c r="F266" s="57"/>
      <c r="G266" s="105"/>
      <c r="H266" s="50"/>
      <c r="I266" s="117"/>
      <c r="J266" s="52"/>
      <c r="K266" s="52"/>
      <c r="L266" s="53"/>
      <c r="M266" s="53"/>
      <c r="O266" s="50"/>
      <c r="P266" s="50"/>
    </row>
    <row r="267" spans="1:16" ht="48">
      <c r="A267" s="131"/>
      <c r="B267" s="164" t="s">
        <v>125</v>
      </c>
      <c r="C267" s="55"/>
      <c r="D267" s="237"/>
      <c r="E267" s="56"/>
      <c r="F267" s="57"/>
      <c r="G267" s="105"/>
      <c r="H267" s="50"/>
      <c r="I267" s="117"/>
      <c r="J267" s="52"/>
      <c r="K267" s="52"/>
      <c r="L267" s="53"/>
      <c r="M267" s="53"/>
      <c r="O267" s="50"/>
      <c r="P267" s="50"/>
    </row>
    <row r="268" spans="1:16" ht="24">
      <c r="A268" s="131"/>
      <c r="B268" s="164" t="s">
        <v>92</v>
      </c>
      <c r="C268" s="55"/>
      <c r="D268" s="237"/>
      <c r="E268" s="56"/>
      <c r="F268" s="57"/>
      <c r="G268" s="105"/>
      <c r="H268" s="50"/>
      <c r="I268" s="117"/>
      <c r="J268" s="52"/>
      <c r="K268" s="52"/>
      <c r="L268" s="53"/>
      <c r="M268" s="53"/>
      <c r="O268" s="50"/>
      <c r="P268" s="50"/>
    </row>
    <row r="269" spans="1:16" ht="24">
      <c r="A269" s="131"/>
      <c r="B269" s="164" t="s">
        <v>253</v>
      </c>
      <c r="C269" s="55"/>
      <c r="D269" s="237"/>
      <c r="E269" s="56"/>
      <c r="F269" s="57"/>
      <c r="G269" s="105"/>
      <c r="H269" s="50"/>
      <c r="I269" s="117"/>
      <c r="J269" s="52"/>
      <c r="K269" s="52"/>
      <c r="L269" s="53"/>
      <c r="M269" s="53"/>
      <c r="O269" s="50"/>
      <c r="P269" s="50"/>
    </row>
    <row r="270" spans="1:16" ht="36">
      <c r="A270" s="306"/>
      <c r="B270" s="204" t="s">
        <v>287</v>
      </c>
      <c r="C270" s="265" t="s">
        <v>126</v>
      </c>
      <c r="D270" s="268">
        <v>230</v>
      </c>
      <c r="E270" s="323"/>
      <c r="F270" s="280">
        <f>D270*E270</f>
        <v>0</v>
      </c>
      <c r="G270" s="105"/>
      <c r="H270" s="50"/>
      <c r="I270" s="117"/>
      <c r="J270" s="52"/>
      <c r="K270" s="52"/>
      <c r="L270" s="53"/>
      <c r="M270" s="53"/>
      <c r="O270" s="50"/>
      <c r="P270" s="50"/>
    </row>
    <row r="271" spans="1:13" ht="12.75">
      <c r="A271" s="283"/>
      <c r="B271" s="169"/>
      <c r="C271" s="265"/>
      <c r="D271" s="268"/>
      <c r="E271" s="267"/>
      <c r="F271" s="280"/>
      <c r="G271" s="4"/>
      <c r="H271" s="4"/>
      <c r="I271" s="4"/>
      <c r="K271" s="50"/>
      <c r="L271" s="53"/>
      <c r="M271" s="50"/>
    </row>
    <row r="272" spans="1:11" ht="12.75">
      <c r="A272" s="283"/>
      <c r="B272" s="177"/>
      <c r="C272" s="265"/>
      <c r="D272" s="266"/>
      <c r="E272" s="267"/>
      <c r="F272" s="280"/>
      <c r="G272" s="4"/>
      <c r="H272" s="4"/>
      <c r="I272" s="4"/>
      <c r="K272" s="42"/>
    </row>
    <row r="273" spans="1:16" ht="12.75">
      <c r="A273" s="437" t="s">
        <v>93</v>
      </c>
      <c r="B273" s="437"/>
      <c r="C273" s="437"/>
      <c r="D273" s="437"/>
      <c r="E273" s="436">
        <f>SUM(F254:F270)</f>
        <v>0</v>
      </c>
      <c r="F273" s="437"/>
      <c r="G273" s="50"/>
      <c r="H273" s="50"/>
      <c r="I273" s="50"/>
      <c r="K273" s="50"/>
      <c r="L273" s="53"/>
      <c r="M273" s="50"/>
      <c r="N273" s="50"/>
      <c r="O273" s="50"/>
      <c r="P273" s="50"/>
    </row>
    <row r="274" spans="1:11" ht="12.75">
      <c r="A274" s="91"/>
      <c r="B274" s="180"/>
      <c r="C274" s="93"/>
      <c r="D274" s="244"/>
      <c r="E274" s="94"/>
      <c r="F274" s="95"/>
      <c r="G274" s="8"/>
      <c r="H274" s="4"/>
      <c r="I274" s="4"/>
      <c r="K274" s="96"/>
    </row>
    <row r="275" spans="1:11" ht="12.75">
      <c r="A275" s="91"/>
      <c r="B275" s="180"/>
      <c r="C275" s="93"/>
      <c r="D275" s="244"/>
      <c r="E275" s="94"/>
      <c r="F275" s="95"/>
      <c r="G275" s="8"/>
      <c r="H275" s="4"/>
      <c r="I275" s="4"/>
      <c r="K275" s="96"/>
    </row>
    <row r="276" spans="1:16" s="9" customFormat="1" ht="18.75">
      <c r="A276" s="16"/>
      <c r="B276" s="461" t="s">
        <v>204</v>
      </c>
      <c r="C276" s="462"/>
      <c r="D276" s="462"/>
      <c r="E276" s="24"/>
      <c r="F276" s="25"/>
      <c r="G276" s="25"/>
      <c r="H276" s="23"/>
      <c r="I276" s="23"/>
      <c r="K276" s="40"/>
      <c r="L276" s="41"/>
      <c r="M276" s="41"/>
      <c r="N276" s="36"/>
      <c r="O276" s="36"/>
      <c r="P276" s="36"/>
    </row>
    <row r="277" spans="1:11" ht="12.75">
      <c r="A277" s="18"/>
      <c r="B277" s="168"/>
      <c r="C277" s="55"/>
      <c r="D277" s="235"/>
      <c r="E277" s="56"/>
      <c r="F277" s="57"/>
      <c r="G277" s="4"/>
      <c r="H277" s="4"/>
      <c r="I277" s="4"/>
      <c r="K277" s="42"/>
    </row>
    <row r="278" spans="1:11" ht="12.75">
      <c r="A278" s="18"/>
      <c r="B278" s="171" t="s">
        <v>101</v>
      </c>
      <c r="C278" s="265"/>
      <c r="D278" s="266"/>
      <c r="E278" s="267"/>
      <c r="F278" s="57"/>
      <c r="G278" s="4"/>
      <c r="H278" s="4"/>
      <c r="I278" s="4"/>
      <c r="K278" s="42"/>
    </row>
    <row r="279" spans="1:15" ht="25.5">
      <c r="A279" s="18"/>
      <c r="B279" s="435" t="s">
        <v>94</v>
      </c>
      <c r="C279" s="435"/>
      <c r="D279" s="435"/>
      <c r="E279" s="435"/>
      <c r="F279" s="57"/>
      <c r="G279" s="62"/>
      <c r="H279" s="4"/>
      <c r="I279" s="4"/>
      <c r="K279" s="52"/>
      <c r="O279" s="106" t="s">
        <v>56</v>
      </c>
    </row>
    <row r="280" spans="1:16" ht="51">
      <c r="A280" s="18"/>
      <c r="B280" s="435" t="s">
        <v>289</v>
      </c>
      <c r="C280" s="435"/>
      <c r="D280" s="435"/>
      <c r="E280" s="435"/>
      <c r="F280" s="57"/>
      <c r="G280" s="62"/>
      <c r="H280" s="4"/>
      <c r="I280" s="4"/>
      <c r="K280" s="52"/>
      <c r="O280" s="106" t="s">
        <v>55</v>
      </c>
      <c r="P280" s="50"/>
    </row>
    <row r="281" spans="1:16" ht="38.25">
      <c r="A281" s="18"/>
      <c r="B281" s="435" t="s">
        <v>343</v>
      </c>
      <c r="C281" s="435"/>
      <c r="D281" s="435"/>
      <c r="E281" s="435"/>
      <c r="F281" s="57"/>
      <c r="G281" s="62"/>
      <c r="H281" s="4"/>
      <c r="I281" s="4"/>
      <c r="K281" s="52"/>
      <c r="O281" s="106" t="s">
        <v>62</v>
      </c>
      <c r="P281" s="50"/>
    </row>
    <row r="282" spans="1:16" ht="12.75">
      <c r="A282" s="18"/>
      <c r="B282" s="168"/>
      <c r="C282" s="55"/>
      <c r="D282" s="235"/>
      <c r="E282" s="56"/>
      <c r="F282" s="57"/>
      <c r="G282" s="4"/>
      <c r="H282" s="4"/>
      <c r="I282" s="4"/>
      <c r="K282" s="42"/>
      <c r="P282" s="50"/>
    </row>
    <row r="283" spans="1:16" ht="12.75">
      <c r="A283" s="18"/>
      <c r="B283" s="168"/>
      <c r="C283" s="55"/>
      <c r="D283" s="235"/>
      <c r="E283" s="56"/>
      <c r="F283" s="57"/>
      <c r="G283" s="4"/>
      <c r="H283" s="4"/>
      <c r="I283" s="4"/>
      <c r="K283" s="42"/>
      <c r="P283" s="50"/>
    </row>
    <row r="284" spans="1:16" ht="60">
      <c r="A284" s="291" t="s">
        <v>1</v>
      </c>
      <c r="B284" s="164" t="s">
        <v>170</v>
      </c>
      <c r="C284" s="265"/>
      <c r="D284" s="266"/>
      <c r="E284" s="267"/>
      <c r="F284" s="280"/>
      <c r="G284" s="4"/>
      <c r="H284" s="4"/>
      <c r="I284" s="4"/>
      <c r="K284" s="42"/>
      <c r="P284" s="50"/>
    </row>
    <row r="285" spans="1:16" ht="12.75">
      <c r="A285" s="291"/>
      <c r="B285" s="164" t="s">
        <v>288</v>
      </c>
      <c r="C285" s="265" t="s">
        <v>126</v>
      </c>
      <c r="D285" s="268">
        <v>450</v>
      </c>
      <c r="E285" s="323"/>
      <c r="F285" s="280">
        <f>D285*E285</f>
        <v>0</v>
      </c>
      <c r="G285" s="4"/>
      <c r="H285" s="4"/>
      <c r="I285" s="4"/>
      <c r="K285" s="42"/>
      <c r="P285" s="50"/>
    </row>
    <row r="286" spans="1:11" ht="12.75">
      <c r="A286" s="281"/>
      <c r="B286" s="168"/>
      <c r="C286" s="265"/>
      <c r="D286" s="266"/>
      <c r="E286" s="267"/>
      <c r="F286" s="280"/>
      <c r="G286" s="4"/>
      <c r="H286" s="4"/>
      <c r="I286" s="4"/>
      <c r="K286" s="42"/>
    </row>
    <row r="287" spans="1:11" ht="60">
      <c r="A287" s="291" t="s">
        <v>2</v>
      </c>
      <c r="B287" s="164" t="s">
        <v>169</v>
      </c>
      <c r="C287" s="265"/>
      <c r="D287" s="266"/>
      <c r="E287" s="267"/>
      <c r="F287" s="280"/>
      <c r="G287" s="4"/>
      <c r="H287" s="4"/>
      <c r="I287" s="4"/>
      <c r="K287" s="42"/>
    </row>
    <row r="288" spans="1:11" ht="12.75">
      <c r="A288" s="291"/>
      <c r="B288" s="164" t="s">
        <v>288</v>
      </c>
      <c r="C288" s="265" t="s">
        <v>126</v>
      </c>
      <c r="D288" s="268">
        <v>400</v>
      </c>
      <c r="E288" s="323"/>
      <c r="F288" s="280">
        <f>D288*E288</f>
        <v>0</v>
      </c>
      <c r="G288" s="4"/>
      <c r="H288" s="4"/>
      <c r="I288" s="4"/>
      <c r="K288" s="42"/>
    </row>
    <row r="289" spans="1:13" ht="12.75">
      <c r="A289" s="281"/>
      <c r="B289" s="169"/>
      <c r="C289" s="265"/>
      <c r="D289" s="268"/>
      <c r="E289" s="267"/>
      <c r="F289" s="280"/>
      <c r="G289" s="4"/>
      <c r="H289" s="4"/>
      <c r="I289" s="4"/>
      <c r="K289" s="50"/>
      <c r="L289" s="53"/>
      <c r="M289" s="50"/>
    </row>
    <row r="290" spans="1:11" ht="12.75">
      <c r="A290" s="281"/>
      <c r="B290" s="168"/>
      <c r="C290" s="265"/>
      <c r="D290" s="266"/>
      <c r="E290" s="267"/>
      <c r="F290" s="280"/>
      <c r="G290" s="4"/>
      <c r="H290" s="4"/>
      <c r="I290" s="4"/>
      <c r="K290" s="42"/>
    </row>
    <row r="291" spans="1:16" ht="12.75">
      <c r="A291" s="437" t="s">
        <v>102</v>
      </c>
      <c r="B291" s="437"/>
      <c r="C291" s="437"/>
      <c r="D291" s="437"/>
      <c r="E291" s="436">
        <f>SUM(F285:F288)</f>
        <v>0</v>
      </c>
      <c r="F291" s="437"/>
      <c r="G291" s="50"/>
      <c r="H291" s="50"/>
      <c r="I291" s="50"/>
      <c r="K291" s="50"/>
      <c r="L291" s="53"/>
      <c r="M291" s="50"/>
      <c r="N291" s="50"/>
      <c r="O291" s="50"/>
      <c r="P291" s="50"/>
    </row>
    <row r="292" spans="1:16" ht="12.75">
      <c r="A292" s="48"/>
      <c r="B292" s="167"/>
      <c r="C292" s="102"/>
      <c r="D292" s="232"/>
      <c r="E292" s="138"/>
      <c r="F292" s="48"/>
      <c r="G292" s="50"/>
      <c r="H292" s="50"/>
      <c r="I292" s="50"/>
      <c r="K292" s="50"/>
      <c r="L292" s="53"/>
      <c r="M292" s="50"/>
      <c r="N292" s="50"/>
      <c r="O292" s="50"/>
      <c r="P292" s="50"/>
    </row>
    <row r="293" spans="1:16" s="14" customFormat="1" ht="12.75">
      <c r="A293" s="19"/>
      <c r="B293" s="160"/>
      <c r="C293" s="139"/>
      <c r="D293" s="245"/>
      <c r="E293" s="141"/>
      <c r="F293" s="142"/>
      <c r="G293" s="140"/>
      <c r="H293" s="140"/>
      <c r="I293" s="140"/>
      <c r="K293" s="143"/>
      <c r="L293" s="39"/>
      <c r="M293" s="39"/>
      <c r="N293" s="35"/>
      <c r="O293" s="35"/>
      <c r="P293" s="35"/>
    </row>
    <row r="294" spans="1:12" s="9" customFormat="1" ht="18.75">
      <c r="A294" s="16"/>
      <c r="B294" s="464" t="s">
        <v>205</v>
      </c>
      <c r="C294" s="465"/>
      <c r="D294" s="465"/>
      <c r="E294" s="465"/>
      <c r="F294" s="25"/>
      <c r="I294" s="144"/>
      <c r="L294" s="36"/>
    </row>
    <row r="295" spans="2:16" ht="12.75">
      <c r="B295" s="169"/>
      <c r="C295" s="55"/>
      <c r="D295" s="237"/>
      <c r="E295" s="56"/>
      <c r="F295" s="57"/>
      <c r="G295" s="50"/>
      <c r="H295" s="50"/>
      <c r="I295" s="105"/>
      <c r="K295" s="50"/>
      <c r="L295" s="53"/>
      <c r="M295" s="50"/>
      <c r="N295" s="50"/>
      <c r="O295" s="50"/>
      <c r="P295" s="50"/>
    </row>
    <row r="296" spans="1:16" ht="48">
      <c r="A296" s="59" t="s">
        <v>1</v>
      </c>
      <c r="B296" s="164" t="s">
        <v>359</v>
      </c>
      <c r="C296" s="265"/>
      <c r="D296" s="268"/>
      <c r="E296" s="267"/>
      <c r="F296" s="280"/>
      <c r="G296" s="50"/>
      <c r="H296" s="50"/>
      <c r="I296" s="105"/>
      <c r="K296" s="50"/>
      <c r="L296" s="53"/>
      <c r="M296" s="50"/>
      <c r="N296" s="50"/>
      <c r="O296" s="50"/>
      <c r="P296" s="50"/>
    </row>
    <row r="297" spans="1:16" ht="12.75">
      <c r="A297" s="59"/>
      <c r="B297" s="164" t="s">
        <v>290</v>
      </c>
      <c r="C297" s="265" t="s">
        <v>29</v>
      </c>
      <c r="D297" s="268">
        <v>1</v>
      </c>
      <c r="E297" s="323"/>
      <c r="F297" s="280">
        <f>D297*E297</f>
        <v>0</v>
      </c>
      <c r="G297" s="50"/>
      <c r="H297" s="50"/>
      <c r="I297" s="105"/>
      <c r="K297" s="50"/>
      <c r="L297" s="53"/>
      <c r="M297" s="50"/>
      <c r="N297" s="50"/>
      <c r="O297" s="50"/>
      <c r="P297" s="50"/>
    </row>
    <row r="298" spans="2:16" ht="12.75">
      <c r="B298" s="169"/>
      <c r="C298" s="265"/>
      <c r="D298" s="268"/>
      <c r="E298" s="267"/>
      <c r="F298" s="280"/>
      <c r="G298" s="50"/>
      <c r="H298" s="50"/>
      <c r="I298" s="105"/>
      <c r="K298" s="50"/>
      <c r="L298" s="53"/>
      <c r="M298" s="50"/>
      <c r="N298" s="50"/>
      <c r="O298" s="50"/>
      <c r="P298" s="50"/>
    </row>
    <row r="299" spans="1:16" ht="60">
      <c r="A299" s="59" t="s">
        <v>2</v>
      </c>
      <c r="B299" s="164" t="s">
        <v>107</v>
      </c>
      <c r="C299" s="265"/>
      <c r="D299" s="268"/>
      <c r="E299" s="267"/>
      <c r="F299" s="280"/>
      <c r="G299" s="50"/>
      <c r="H299" s="50"/>
      <c r="I299" s="105"/>
      <c r="K299" s="50"/>
      <c r="L299" s="53"/>
      <c r="M299" s="50"/>
      <c r="N299" s="50"/>
      <c r="O299" s="50"/>
      <c r="P299" s="50"/>
    </row>
    <row r="300" spans="2:16" ht="12.75">
      <c r="B300" s="169" t="s">
        <v>108</v>
      </c>
      <c r="C300" s="265" t="s">
        <v>29</v>
      </c>
      <c r="D300" s="268">
        <v>5</v>
      </c>
      <c r="E300" s="323"/>
      <c r="F300" s="280">
        <f>D300*E300</f>
        <v>0</v>
      </c>
      <c r="G300" s="50"/>
      <c r="H300" s="50"/>
      <c r="I300" s="105"/>
      <c r="K300" s="50"/>
      <c r="L300" s="53"/>
      <c r="M300" s="50"/>
      <c r="N300" s="50"/>
      <c r="O300" s="50"/>
      <c r="P300" s="50"/>
    </row>
    <row r="301" spans="2:16" ht="12.75">
      <c r="B301" s="169"/>
      <c r="C301" s="265"/>
      <c r="D301" s="268"/>
      <c r="E301" s="267"/>
      <c r="F301" s="280"/>
      <c r="G301" s="50"/>
      <c r="H301" s="50"/>
      <c r="I301" s="105"/>
      <c r="K301" s="50"/>
      <c r="L301" s="53"/>
      <c r="M301" s="50"/>
      <c r="N301" s="50"/>
      <c r="O301" s="50"/>
      <c r="P301" s="50"/>
    </row>
    <row r="302" spans="1:16" ht="48">
      <c r="A302" s="59" t="s">
        <v>3</v>
      </c>
      <c r="B302" s="164" t="s">
        <v>360</v>
      </c>
      <c r="C302" s="265" t="s">
        <v>29</v>
      </c>
      <c r="D302" s="268">
        <v>4</v>
      </c>
      <c r="E302" s="323"/>
      <c r="F302" s="280">
        <f>D302*E302</f>
        <v>0</v>
      </c>
      <c r="G302" s="50"/>
      <c r="H302" s="50"/>
      <c r="I302" s="105"/>
      <c r="K302" s="50"/>
      <c r="L302" s="53"/>
      <c r="M302" s="50"/>
      <c r="N302" s="50"/>
      <c r="O302" s="50"/>
      <c r="P302" s="50"/>
    </row>
    <row r="303" spans="2:16" ht="12.75">
      <c r="B303" s="169"/>
      <c r="C303" s="265"/>
      <c r="D303" s="268"/>
      <c r="E303" s="267"/>
      <c r="F303" s="280"/>
      <c r="G303" s="50"/>
      <c r="H303" s="50"/>
      <c r="I303" s="105"/>
      <c r="K303" s="50"/>
      <c r="L303" s="53"/>
      <c r="M303" s="50"/>
      <c r="N303" s="50"/>
      <c r="O303" s="50"/>
      <c r="P303" s="50"/>
    </row>
    <row r="304" spans="1:16" ht="48">
      <c r="A304" s="59" t="s">
        <v>4</v>
      </c>
      <c r="B304" s="164" t="s">
        <v>361</v>
      </c>
      <c r="C304" s="265" t="s">
        <v>29</v>
      </c>
      <c r="D304" s="268">
        <v>10</v>
      </c>
      <c r="E304" s="323"/>
      <c r="F304" s="280">
        <f>D304*E304</f>
        <v>0</v>
      </c>
      <c r="G304" s="50"/>
      <c r="H304" s="50"/>
      <c r="I304" s="105"/>
      <c r="K304" s="50"/>
      <c r="L304" s="53"/>
      <c r="M304" s="50"/>
      <c r="N304" s="50"/>
      <c r="O304" s="50"/>
      <c r="P304" s="50"/>
    </row>
    <row r="305" spans="2:16" ht="12.75">
      <c r="B305" s="169"/>
      <c r="C305" s="265"/>
      <c r="D305" s="268"/>
      <c r="E305" s="267"/>
      <c r="F305" s="280"/>
      <c r="G305" s="50"/>
      <c r="H305" s="50"/>
      <c r="I305" s="105"/>
      <c r="K305" s="50"/>
      <c r="L305" s="53"/>
      <c r="M305" s="50"/>
      <c r="N305" s="50"/>
      <c r="O305" s="50"/>
      <c r="P305" s="50"/>
    </row>
    <row r="306" spans="1:16" ht="39" customHeight="1">
      <c r="A306" s="59" t="s">
        <v>5</v>
      </c>
      <c r="B306" s="164" t="s">
        <v>349</v>
      </c>
      <c r="C306" s="265" t="s">
        <v>29</v>
      </c>
      <c r="D306" s="268">
        <v>2</v>
      </c>
      <c r="E306" s="323"/>
      <c r="F306" s="280">
        <f>D306*E306</f>
        <v>0</v>
      </c>
      <c r="G306" s="50"/>
      <c r="H306" s="50"/>
      <c r="I306" s="105"/>
      <c r="K306" s="50"/>
      <c r="L306" s="53"/>
      <c r="M306" s="50"/>
      <c r="N306" s="50"/>
      <c r="O306" s="50"/>
      <c r="P306" s="50"/>
    </row>
    <row r="307" spans="2:16" ht="15.75" customHeight="1">
      <c r="B307" s="169"/>
      <c r="C307" s="265"/>
      <c r="D307" s="268"/>
      <c r="E307" s="267"/>
      <c r="F307" s="280"/>
      <c r="G307" s="50"/>
      <c r="H307" s="50"/>
      <c r="I307" s="105"/>
      <c r="K307" s="50"/>
      <c r="L307" s="53"/>
      <c r="M307" s="50"/>
      <c r="N307" s="50"/>
      <c r="O307" s="50"/>
      <c r="P307" s="50"/>
    </row>
    <row r="308" spans="1:16" ht="24">
      <c r="A308" s="59" t="s">
        <v>6</v>
      </c>
      <c r="B308" s="164" t="s">
        <v>292</v>
      </c>
      <c r="C308" s="265" t="s">
        <v>29</v>
      </c>
      <c r="D308" s="268">
        <v>7</v>
      </c>
      <c r="E308" s="323"/>
      <c r="F308" s="280">
        <f>D308*E308</f>
        <v>0</v>
      </c>
      <c r="G308" s="50"/>
      <c r="H308" s="50"/>
      <c r="I308" s="105"/>
      <c r="K308" s="50"/>
      <c r="L308" s="53"/>
      <c r="M308" s="50"/>
      <c r="N308" s="50"/>
      <c r="O308" s="50"/>
      <c r="P308" s="50"/>
    </row>
    <row r="309" spans="2:16" ht="12.75">
      <c r="B309" s="169"/>
      <c r="C309" s="265"/>
      <c r="D309" s="268"/>
      <c r="E309" s="267"/>
      <c r="F309" s="280"/>
      <c r="G309" s="50"/>
      <c r="H309" s="50"/>
      <c r="I309" s="105"/>
      <c r="K309" s="50"/>
      <c r="L309" s="53"/>
      <c r="M309" s="50"/>
      <c r="N309" s="50"/>
      <c r="O309" s="50"/>
      <c r="P309" s="50"/>
    </row>
    <row r="310" spans="1:16" ht="36">
      <c r="A310" s="59" t="s">
        <v>7</v>
      </c>
      <c r="B310" s="164" t="s">
        <v>293</v>
      </c>
      <c r="C310" s="265" t="s">
        <v>29</v>
      </c>
      <c r="D310" s="268">
        <v>1</v>
      </c>
      <c r="E310" s="323"/>
      <c r="F310" s="280">
        <f>D310*E310</f>
        <v>0</v>
      </c>
      <c r="G310" s="50"/>
      <c r="H310" s="50"/>
      <c r="I310" s="105"/>
      <c r="K310" s="50"/>
      <c r="L310" s="53"/>
      <c r="M310" s="50"/>
      <c r="N310" s="50"/>
      <c r="O310" s="50"/>
      <c r="P310" s="50"/>
    </row>
    <row r="311" spans="2:16" ht="12.75">
      <c r="B311" s="169"/>
      <c r="C311" s="265"/>
      <c r="D311" s="268"/>
      <c r="E311" s="267"/>
      <c r="F311" s="280"/>
      <c r="G311" s="50"/>
      <c r="H311" s="50"/>
      <c r="I311" s="105"/>
      <c r="K311" s="50"/>
      <c r="L311" s="53"/>
      <c r="M311" s="50"/>
      <c r="N311" s="50"/>
      <c r="O311" s="50"/>
      <c r="P311" s="50"/>
    </row>
    <row r="312" spans="1:16" ht="50.25" customHeight="1">
      <c r="A312" s="59" t="s">
        <v>8</v>
      </c>
      <c r="B312" s="164" t="s">
        <v>350</v>
      </c>
      <c r="C312" s="265" t="s">
        <v>160</v>
      </c>
      <c r="D312" s="268">
        <v>1</v>
      </c>
      <c r="E312" s="323"/>
      <c r="F312" s="280">
        <f>D312*E312</f>
        <v>0</v>
      </c>
      <c r="G312" s="50"/>
      <c r="H312" s="50"/>
      <c r="I312" s="105"/>
      <c r="K312" s="50"/>
      <c r="L312" s="53"/>
      <c r="M312" s="50"/>
      <c r="N312" s="50"/>
      <c r="O312" s="50"/>
      <c r="P312" s="50"/>
    </row>
    <row r="313" spans="2:16" ht="12.75">
      <c r="B313" s="463"/>
      <c r="C313" s="463"/>
      <c r="D313" s="237"/>
      <c r="E313" s="56"/>
      <c r="F313" s="57"/>
      <c r="G313" s="50"/>
      <c r="H313" s="50"/>
      <c r="I313" s="105"/>
      <c r="K313" s="50"/>
      <c r="L313" s="53"/>
      <c r="M313" s="50"/>
      <c r="N313" s="50"/>
      <c r="O313" s="50"/>
      <c r="P313" s="50"/>
    </row>
    <row r="314" spans="1:16" ht="36">
      <c r="A314" s="279" t="s">
        <v>9</v>
      </c>
      <c r="B314" s="164" t="s">
        <v>344</v>
      </c>
      <c r="C314" s="265" t="s">
        <v>160</v>
      </c>
      <c r="D314" s="268">
        <v>1</v>
      </c>
      <c r="E314" s="323"/>
      <c r="F314" s="280">
        <f>D314*E314</f>
        <v>0</v>
      </c>
      <c r="G314" s="50"/>
      <c r="H314" s="50"/>
      <c r="I314" s="105"/>
      <c r="K314" s="50"/>
      <c r="L314" s="53"/>
      <c r="M314" s="50"/>
      <c r="N314" s="50"/>
      <c r="O314" s="50"/>
      <c r="P314" s="50"/>
    </row>
    <row r="315" spans="1:16" ht="12.75">
      <c r="A315" s="281"/>
      <c r="B315" s="455"/>
      <c r="C315" s="455"/>
      <c r="D315" s="268"/>
      <c r="E315" s="267"/>
      <c r="F315" s="280"/>
      <c r="G315" s="50"/>
      <c r="H315" s="50"/>
      <c r="I315" s="105"/>
      <c r="K315" s="50"/>
      <c r="L315" s="53"/>
      <c r="M315" s="50"/>
      <c r="N315" s="50"/>
      <c r="O315" s="50"/>
      <c r="P315" s="50"/>
    </row>
    <row r="316" spans="1:11" ht="12.75">
      <c r="A316" s="307"/>
      <c r="B316" s="168"/>
      <c r="C316" s="265"/>
      <c r="D316" s="268"/>
      <c r="E316" s="267"/>
      <c r="F316" s="280"/>
      <c r="G316" s="105"/>
      <c r="H316" s="105"/>
      <c r="I316" s="105"/>
      <c r="K316" s="117"/>
    </row>
    <row r="317" spans="1:16" ht="12.75">
      <c r="A317" s="437" t="s">
        <v>103</v>
      </c>
      <c r="B317" s="437"/>
      <c r="C317" s="437"/>
      <c r="D317" s="437"/>
      <c r="E317" s="436">
        <f>SUM(F297:F314)</f>
        <v>0</v>
      </c>
      <c r="F317" s="437"/>
      <c r="G317" s="50"/>
      <c r="H317" s="50"/>
      <c r="I317" s="50"/>
      <c r="K317" s="50"/>
      <c r="L317" s="53"/>
      <c r="M317" s="50"/>
      <c r="N317" s="50"/>
      <c r="O317" s="50"/>
      <c r="P317" s="50"/>
    </row>
    <row r="318" spans="1:16" ht="12.75">
      <c r="A318" s="48"/>
      <c r="B318" s="48"/>
      <c r="C318" s="48"/>
      <c r="D318" s="48"/>
      <c r="E318" s="138"/>
      <c r="F318" s="48"/>
      <c r="G318" s="50"/>
      <c r="H318" s="50"/>
      <c r="I318" s="50"/>
      <c r="K318" s="50"/>
      <c r="L318" s="53"/>
      <c r="M318" s="50"/>
      <c r="N318" s="50"/>
      <c r="O318" s="50"/>
      <c r="P318" s="50"/>
    </row>
    <row r="319" spans="1:16" ht="12.75">
      <c r="A319" s="48"/>
      <c r="B319" s="48"/>
      <c r="C319" s="102"/>
      <c r="D319" s="232"/>
      <c r="E319" s="138"/>
      <c r="F319" s="48"/>
      <c r="G319" s="50"/>
      <c r="H319" s="50"/>
      <c r="I319" s="50"/>
      <c r="K319" s="50"/>
      <c r="L319" s="53"/>
      <c r="M319" s="50"/>
      <c r="N319" s="50"/>
      <c r="O319" s="50"/>
      <c r="P319" s="50"/>
    </row>
    <row r="320" spans="1:11" ht="20.25">
      <c r="A320" s="466" t="s">
        <v>177</v>
      </c>
      <c r="B320" s="467"/>
      <c r="C320" s="467"/>
      <c r="D320" s="467"/>
      <c r="E320" s="467"/>
      <c r="F320" s="467"/>
      <c r="G320" s="54"/>
      <c r="H320" s="50"/>
      <c r="I320" s="50"/>
      <c r="K320" s="52"/>
    </row>
    <row r="321" spans="1:11" ht="12.75">
      <c r="A321" s="199"/>
      <c r="B321" s="200"/>
      <c r="C321" s="93"/>
      <c r="D321" s="244"/>
      <c r="E321" s="94"/>
      <c r="F321" s="95"/>
      <c r="G321" s="4"/>
      <c r="H321" s="4"/>
      <c r="I321" s="4"/>
      <c r="K321" s="42"/>
    </row>
    <row r="322" spans="1:11" ht="14.25">
      <c r="A322" s="199"/>
      <c r="B322" s="224" t="s">
        <v>178</v>
      </c>
      <c r="C322" s="93"/>
      <c r="D322" s="244"/>
      <c r="E322" s="94"/>
      <c r="F322" s="95"/>
      <c r="G322" s="4"/>
      <c r="H322" s="4"/>
      <c r="I322" s="4"/>
      <c r="K322" s="42"/>
    </row>
    <row r="323" spans="1:11" ht="12.75">
      <c r="A323" s="199"/>
      <c r="B323" s="200"/>
      <c r="C323" s="93"/>
      <c r="D323" s="244"/>
      <c r="E323" s="94"/>
      <c r="F323" s="95"/>
      <c r="G323" s="4"/>
      <c r="H323" s="4"/>
      <c r="I323" s="4"/>
      <c r="K323" s="42"/>
    </row>
    <row r="324" spans="1:11" ht="12.75">
      <c r="A324" s="91"/>
      <c r="B324" s="201"/>
      <c r="C324" s="93"/>
      <c r="D324" s="244"/>
      <c r="E324" s="94"/>
      <c r="F324" s="95"/>
      <c r="G324" s="4"/>
      <c r="H324" s="4"/>
      <c r="I324" s="4"/>
      <c r="K324" s="42"/>
    </row>
    <row r="325" spans="1:6" ht="48">
      <c r="A325" s="202" t="s">
        <v>1</v>
      </c>
      <c r="B325" s="206" t="s">
        <v>181</v>
      </c>
      <c r="C325" s="308"/>
      <c r="D325" s="309"/>
      <c r="E325" s="310"/>
      <c r="F325" s="311"/>
    </row>
    <row r="326" spans="1:6" ht="12.75">
      <c r="A326" s="202"/>
      <c r="B326" s="204" t="s">
        <v>54</v>
      </c>
      <c r="C326" s="302" t="s">
        <v>160</v>
      </c>
      <c r="D326" s="303">
        <v>1</v>
      </c>
      <c r="E326" s="325"/>
      <c r="F326" s="305">
        <f>D326*E326</f>
        <v>0</v>
      </c>
    </row>
    <row r="327" spans="1:11" ht="12.75">
      <c r="A327" s="91"/>
      <c r="B327" s="206"/>
      <c r="C327" s="302"/>
      <c r="D327" s="296"/>
      <c r="E327" s="325"/>
      <c r="F327" s="305"/>
      <c r="G327" s="4"/>
      <c r="H327" s="4"/>
      <c r="I327" s="4"/>
      <c r="K327" s="42"/>
    </row>
    <row r="328" spans="1:9" ht="134.25" customHeight="1">
      <c r="A328" s="202" t="s">
        <v>2</v>
      </c>
      <c r="B328" s="206" t="s">
        <v>294</v>
      </c>
      <c r="C328" s="302" t="s">
        <v>129</v>
      </c>
      <c r="D328" s="303">
        <v>60</v>
      </c>
      <c r="E328" s="325"/>
      <c r="F328" s="305">
        <f>D328*E328</f>
        <v>0</v>
      </c>
      <c r="H328" s="4"/>
      <c r="I328" s="4"/>
    </row>
    <row r="329" spans="1:13" ht="12.75">
      <c r="A329" s="205"/>
      <c r="B329" s="201"/>
      <c r="C329" s="302"/>
      <c r="D329" s="303"/>
      <c r="E329" s="304"/>
      <c r="F329" s="305"/>
      <c r="G329" s="50"/>
      <c r="H329" s="50"/>
      <c r="I329" s="105"/>
      <c r="K329" s="50"/>
      <c r="L329" s="53"/>
      <c r="M329" s="50"/>
    </row>
    <row r="330" spans="1:9" ht="123" customHeight="1">
      <c r="A330" s="202" t="s">
        <v>3</v>
      </c>
      <c r="B330" s="271" t="s">
        <v>362</v>
      </c>
      <c r="C330" s="302" t="s">
        <v>129</v>
      </c>
      <c r="D330" s="303">
        <v>30</v>
      </c>
      <c r="E330" s="325"/>
      <c r="F330" s="305">
        <f>D330*E330</f>
        <v>0</v>
      </c>
      <c r="H330" s="4"/>
      <c r="I330" s="4"/>
    </row>
    <row r="331" spans="1:13" ht="12.75">
      <c r="A331" s="205"/>
      <c r="B331" s="201"/>
      <c r="C331" s="302"/>
      <c r="D331" s="303"/>
      <c r="E331" s="304"/>
      <c r="F331" s="305"/>
      <c r="G331" s="50"/>
      <c r="H331" s="50"/>
      <c r="I331" s="105"/>
      <c r="K331" s="50"/>
      <c r="L331" s="53"/>
      <c r="M331" s="50"/>
    </row>
    <row r="332" spans="1:9" ht="96">
      <c r="A332" s="202" t="s">
        <v>4</v>
      </c>
      <c r="B332" s="271" t="s">
        <v>182</v>
      </c>
      <c r="C332" s="302" t="s">
        <v>129</v>
      </c>
      <c r="D332" s="303">
        <v>10</v>
      </c>
      <c r="E332" s="325"/>
      <c r="F332" s="305">
        <f>D332*E332</f>
        <v>0</v>
      </c>
      <c r="H332" s="4"/>
      <c r="I332" s="4"/>
    </row>
    <row r="333" spans="1:13" ht="12.75">
      <c r="A333" s="205"/>
      <c r="B333" s="201"/>
      <c r="C333" s="302"/>
      <c r="D333" s="303"/>
      <c r="E333" s="304"/>
      <c r="F333" s="305"/>
      <c r="G333" s="50"/>
      <c r="H333" s="105"/>
      <c r="I333" s="105"/>
      <c r="K333" s="50"/>
      <c r="L333" s="53"/>
      <c r="M333" s="50"/>
    </row>
    <row r="334" spans="1:9" ht="25.5" customHeight="1">
      <c r="A334" s="202" t="s">
        <v>5</v>
      </c>
      <c r="B334" s="207" t="s">
        <v>128</v>
      </c>
      <c r="C334" s="302" t="s">
        <v>129</v>
      </c>
      <c r="D334" s="303">
        <v>50</v>
      </c>
      <c r="E334" s="325"/>
      <c r="F334" s="305">
        <f>D334*E334</f>
        <v>0</v>
      </c>
      <c r="H334" s="4"/>
      <c r="I334" s="4"/>
    </row>
    <row r="335" spans="1:13" ht="12.75">
      <c r="A335" s="205"/>
      <c r="B335" s="201"/>
      <c r="C335" s="93"/>
      <c r="D335" s="243"/>
      <c r="E335" s="94"/>
      <c r="F335" s="95"/>
      <c r="G335" s="50"/>
      <c r="H335" s="50"/>
      <c r="I335" s="105"/>
      <c r="K335" s="50"/>
      <c r="L335" s="53"/>
      <c r="M335" s="50"/>
    </row>
    <row r="336" spans="1:9" ht="409.5" customHeight="1">
      <c r="A336" s="202" t="s">
        <v>6</v>
      </c>
      <c r="B336" s="207" t="s">
        <v>351</v>
      </c>
      <c r="C336" s="103"/>
      <c r="D336" s="246"/>
      <c r="E336" s="104"/>
      <c r="F336" s="203"/>
      <c r="H336" s="4"/>
      <c r="I336" s="4"/>
    </row>
    <row r="337" spans="1:9" ht="62.25" customHeight="1">
      <c r="A337" s="202"/>
      <c r="B337" s="207" t="s">
        <v>183</v>
      </c>
      <c r="C337" s="103"/>
      <c r="D337" s="246"/>
      <c r="E337" s="326"/>
      <c r="F337" s="203"/>
      <c r="H337" s="4"/>
      <c r="I337" s="4"/>
    </row>
    <row r="338" spans="1:13" ht="12.75">
      <c r="A338" s="312"/>
      <c r="B338" s="207" t="s">
        <v>54</v>
      </c>
      <c r="C338" s="302" t="s">
        <v>160</v>
      </c>
      <c r="D338" s="303">
        <v>1</v>
      </c>
      <c r="E338" s="325"/>
      <c r="F338" s="305">
        <f>D338*E338</f>
        <v>0</v>
      </c>
      <c r="G338" s="50"/>
      <c r="H338" s="50"/>
      <c r="I338" s="105"/>
      <c r="K338" s="50"/>
      <c r="L338" s="53"/>
      <c r="M338" s="50"/>
    </row>
    <row r="339" spans="1:13" ht="12.75">
      <c r="A339" s="312"/>
      <c r="B339" s="207"/>
      <c r="C339" s="302"/>
      <c r="D339" s="303"/>
      <c r="E339" s="304"/>
      <c r="F339" s="305"/>
      <c r="G339" s="50"/>
      <c r="H339" s="50"/>
      <c r="I339" s="105"/>
      <c r="K339" s="50"/>
      <c r="L339" s="53"/>
      <c r="M339" s="50"/>
    </row>
    <row r="340" spans="1:9" ht="36">
      <c r="A340" s="313" t="s">
        <v>7</v>
      </c>
      <c r="B340" s="207" t="s">
        <v>184</v>
      </c>
      <c r="C340" s="308"/>
      <c r="D340" s="309"/>
      <c r="E340" s="310"/>
      <c r="F340" s="311"/>
      <c r="H340" s="4"/>
      <c r="I340" s="4"/>
    </row>
    <row r="341" spans="1:9" ht="12.75">
      <c r="A341" s="313"/>
      <c r="B341" s="207" t="s">
        <v>54</v>
      </c>
      <c r="C341" s="302" t="s">
        <v>160</v>
      </c>
      <c r="D341" s="303">
        <v>1</v>
      </c>
      <c r="E341" s="325"/>
      <c r="F341" s="305">
        <f>D341*E341</f>
        <v>0</v>
      </c>
      <c r="H341" s="4"/>
      <c r="I341" s="4"/>
    </row>
    <row r="342" spans="1:13" ht="12.75">
      <c r="A342" s="312"/>
      <c r="B342" s="201"/>
      <c r="C342" s="302"/>
      <c r="D342" s="303"/>
      <c r="E342" s="325"/>
      <c r="F342" s="305"/>
      <c r="G342" s="50"/>
      <c r="H342" s="50"/>
      <c r="I342" s="105"/>
      <c r="K342" s="50"/>
      <c r="L342" s="53"/>
      <c r="M342" s="50"/>
    </row>
    <row r="343" spans="1:11" ht="12.75">
      <c r="A343" s="314"/>
      <c r="B343" s="201"/>
      <c r="C343" s="302"/>
      <c r="D343" s="296"/>
      <c r="E343" s="304"/>
      <c r="F343" s="305"/>
      <c r="G343" s="4"/>
      <c r="H343" s="4"/>
      <c r="I343" s="4"/>
      <c r="K343" s="42"/>
    </row>
    <row r="344" spans="1:16" ht="12.75">
      <c r="A344" s="468" t="s">
        <v>179</v>
      </c>
      <c r="B344" s="468"/>
      <c r="C344" s="468"/>
      <c r="D344" s="468"/>
      <c r="E344" s="469">
        <f>SUM(F326:F341)</f>
        <v>0</v>
      </c>
      <c r="F344" s="468"/>
      <c r="G344" s="50"/>
      <c r="H344" s="50"/>
      <c r="I344" s="50"/>
      <c r="K344" s="50"/>
      <c r="L344" s="53"/>
      <c r="M344" s="50"/>
      <c r="N344" s="50"/>
      <c r="O344" s="50"/>
      <c r="P344" s="50"/>
    </row>
    <row r="345" spans="1:11" ht="12.75">
      <c r="A345" s="199"/>
      <c r="B345" s="200"/>
      <c r="C345" s="93"/>
      <c r="D345" s="244"/>
      <c r="E345" s="94"/>
      <c r="F345" s="95"/>
      <c r="G345" s="4"/>
      <c r="H345" s="4"/>
      <c r="I345" s="4"/>
      <c r="K345" s="42"/>
    </row>
    <row r="346" spans="1:11" ht="12.75">
      <c r="A346" s="199"/>
      <c r="B346" s="200"/>
      <c r="C346" s="93"/>
      <c r="D346" s="244"/>
      <c r="E346" s="94"/>
      <c r="F346" s="95"/>
      <c r="G346" s="4"/>
      <c r="H346" s="4"/>
      <c r="I346" s="4"/>
      <c r="K346" s="42"/>
    </row>
    <row r="347" spans="1:11" ht="14.25">
      <c r="A347" s="199"/>
      <c r="B347" s="224" t="s">
        <v>321</v>
      </c>
      <c r="C347" s="93"/>
      <c r="D347" s="244"/>
      <c r="E347" s="94"/>
      <c r="F347" s="95"/>
      <c r="G347" s="4"/>
      <c r="H347" s="4"/>
      <c r="I347" s="4"/>
      <c r="K347" s="42"/>
    </row>
    <row r="348" spans="1:11" ht="12.75">
      <c r="A348" s="199"/>
      <c r="B348" s="92"/>
      <c r="C348" s="93"/>
      <c r="D348" s="244"/>
      <c r="E348" s="94"/>
      <c r="F348" s="95"/>
      <c r="G348" s="4"/>
      <c r="H348" s="4"/>
      <c r="I348" s="4"/>
      <c r="K348" s="42"/>
    </row>
    <row r="349" spans="1:6" ht="108">
      <c r="A349" s="210" t="s">
        <v>1</v>
      </c>
      <c r="B349" s="272" t="s">
        <v>295</v>
      </c>
      <c r="C349" s="226"/>
      <c r="D349" s="247"/>
      <c r="E349" s="7"/>
      <c r="F349" s="7"/>
    </row>
    <row r="350" spans="1:6" ht="12.75">
      <c r="A350" s="208"/>
      <c r="B350" s="273" t="s">
        <v>307</v>
      </c>
      <c r="C350" s="315" t="s">
        <v>148</v>
      </c>
      <c r="D350" s="316">
        <v>30</v>
      </c>
      <c r="E350" s="327"/>
      <c r="F350" s="321">
        <f>D350*E350</f>
        <v>0</v>
      </c>
    </row>
    <row r="351" spans="1:6" ht="12.75">
      <c r="A351" s="208"/>
      <c r="B351" s="273" t="s">
        <v>308</v>
      </c>
      <c r="C351" s="315" t="s">
        <v>148</v>
      </c>
      <c r="D351" s="316">
        <v>30</v>
      </c>
      <c r="E351" s="327"/>
      <c r="F351" s="321">
        <f>D351*E351</f>
        <v>0</v>
      </c>
    </row>
    <row r="352" spans="1:6" ht="12.75">
      <c r="A352" s="208"/>
      <c r="B352" s="273" t="s">
        <v>309</v>
      </c>
      <c r="C352" s="315" t="s">
        <v>148</v>
      </c>
      <c r="D352" s="316">
        <v>25</v>
      </c>
      <c r="E352" s="327"/>
      <c r="F352" s="321">
        <f>D352*E352</f>
        <v>0</v>
      </c>
    </row>
    <row r="353" spans="1:6" ht="12.75">
      <c r="A353" s="208"/>
      <c r="B353" s="211"/>
      <c r="C353" s="315"/>
      <c r="D353" s="316"/>
      <c r="E353" s="317"/>
      <c r="F353" s="317"/>
    </row>
    <row r="354" spans="1:6" ht="24">
      <c r="A354" s="210" t="s">
        <v>2</v>
      </c>
      <c r="B354" s="272" t="s">
        <v>296</v>
      </c>
      <c r="C354" s="269"/>
      <c r="D354" s="270"/>
      <c r="E354" s="317"/>
      <c r="F354" s="317"/>
    </row>
    <row r="355" spans="1:6" s="213" customFormat="1" ht="16.5" customHeight="1">
      <c r="A355" s="212"/>
      <c r="B355" s="274" t="s">
        <v>310</v>
      </c>
      <c r="C355" s="315" t="s">
        <v>29</v>
      </c>
      <c r="D355" s="318">
        <v>15</v>
      </c>
      <c r="E355" s="328"/>
      <c r="F355" s="322">
        <f>D355*E355</f>
        <v>0</v>
      </c>
    </row>
    <row r="356" spans="1:6" s="213" customFormat="1" ht="16.5" customHeight="1">
      <c r="A356" s="212"/>
      <c r="B356" s="274" t="s">
        <v>311</v>
      </c>
      <c r="C356" s="315" t="s">
        <v>29</v>
      </c>
      <c r="D356" s="318">
        <v>10</v>
      </c>
      <c r="E356" s="328"/>
      <c r="F356" s="322">
        <f>D356*E356</f>
        <v>0</v>
      </c>
    </row>
    <row r="357" spans="1:6" ht="12.75">
      <c r="A357" s="210"/>
      <c r="B357" s="272"/>
      <c r="C357" s="269"/>
      <c r="D357" s="270"/>
      <c r="E357" s="327"/>
      <c r="F357" s="317"/>
    </row>
    <row r="358" spans="1:6" ht="28.5" customHeight="1">
      <c r="A358" s="210" t="s">
        <v>3</v>
      </c>
      <c r="B358" s="272" t="s">
        <v>297</v>
      </c>
      <c r="C358" s="269"/>
      <c r="D358" s="270"/>
      <c r="E358" s="317"/>
      <c r="F358" s="317"/>
    </row>
    <row r="359" spans="1:6" ht="17.25" customHeight="1">
      <c r="A359" s="208"/>
      <c r="B359" s="275" t="s">
        <v>312</v>
      </c>
      <c r="C359" s="319" t="s">
        <v>29</v>
      </c>
      <c r="D359" s="316">
        <v>8</v>
      </c>
      <c r="E359" s="327"/>
      <c r="F359" s="321">
        <f>D359*E359</f>
        <v>0</v>
      </c>
    </row>
    <row r="360" spans="1:11" ht="12.75">
      <c r="A360" s="199"/>
      <c r="B360" s="200"/>
      <c r="C360" s="302"/>
      <c r="D360" s="296"/>
      <c r="E360" s="304"/>
      <c r="F360" s="305"/>
      <c r="G360" s="4"/>
      <c r="H360" s="4"/>
      <c r="I360" s="4"/>
      <c r="K360" s="42"/>
    </row>
    <row r="361" spans="1:6" ht="132">
      <c r="A361" s="210" t="s">
        <v>4</v>
      </c>
      <c r="B361" s="272" t="s">
        <v>345</v>
      </c>
      <c r="C361" s="319" t="s">
        <v>148</v>
      </c>
      <c r="D361" s="316">
        <v>70</v>
      </c>
      <c r="E361" s="327"/>
      <c r="F361" s="321">
        <f>D361*E361</f>
        <v>0</v>
      </c>
    </row>
    <row r="362" spans="1:6" ht="12.75">
      <c r="A362" s="208"/>
      <c r="B362" s="272"/>
      <c r="C362" s="269"/>
      <c r="D362" s="270"/>
      <c r="E362" s="317"/>
      <c r="F362" s="317"/>
    </row>
    <row r="363" spans="1:6" ht="74.25" customHeight="1">
      <c r="A363" s="210" t="s">
        <v>5</v>
      </c>
      <c r="B363" s="272" t="s">
        <v>352</v>
      </c>
      <c r="C363" s="319" t="s">
        <v>148</v>
      </c>
      <c r="D363" s="316">
        <v>70</v>
      </c>
      <c r="E363" s="327"/>
      <c r="F363" s="321">
        <f>D363*E363</f>
        <v>0</v>
      </c>
    </row>
    <row r="364" spans="1:6" ht="12.75">
      <c r="A364" s="210"/>
      <c r="B364" s="272"/>
      <c r="C364" s="269"/>
      <c r="D364" s="270"/>
      <c r="E364" s="317"/>
      <c r="F364" s="317"/>
    </row>
    <row r="365" spans="1:6" ht="48">
      <c r="A365" s="210" t="s">
        <v>6</v>
      </c>
      <c r="B365" s="272" t="s">
        <v>298</v>
      </c>
      <c r="C365" s="319" t="s">
        <v>160</v>
      </c>
      <c r="D365" s="316">
        <v>1</v>
      </c>
      <c r="E365" s="327"/>
      <c r="F365" s="321">
        <f>D365*E365</f>
        <v>0</v>
      </c>
    </row>
    <row r="366" spans="1:6" ht="12.75">
      <c r="A366" s="210"/>
      <c r="B366" s="276"/>
      <c r="C366" s="319"/>
      <c r="D366" s="316"/>
      <c r="E366" s="317"/>
      <c r="F366" s="317"/>
    </row>
    <row r="367" spans="1:6" ht="48">
      <c r="A367" s="210" t="s">
        <v>7</v>
      </c>
      <c r="B367" s="272" t="s">
        <v>299</v>
      </c>
      <c r="C367" s="319" t="s">
        <v>160</v>
      </c>
      <c r="D367" s="316">
        <v>1</v>
      </c>
      <c r="E367" s="327"/>
      <c r="F367" s="321">
        <f>D367*E367</f>
        <v>0</v>
      </c>
    </row>
    <row r="368" spans="1:6" ht="12.75">
      <c r="A368" s="210"/>
      <c r="B368" s="198"/>
      <c r="C368" s="226"/>
      <c r="D368" s="247"/>
      <c r="E368" s="7"/>
      <c r="F368" s="7"/>
    </row>
    <row r="369" spans="1:6" ht="48">
      <c r="A369" s="210" t="s">
        <v>8</v>
      </c>
      <c r="B369" s="272" t="s">
        <v>300</v>
      </c>
      <c r="C369" s="319" t="s">
        <v>160</v>
      </c>
      <c r="D369" s="316">
        <v>1</v>
      </c>
      <c r="E369" s="327"/>
      <c r="F369" s="321">
        <f>D369*E369</f>
        <v>0</v>
      </c>
    </row>
    <row r="370" spans="1:6" ht="12.75">
      <c r="A370" s="208"/>
      <c r="B370" s="272"/>
      <c r="C370" s="269"/>
      <c r="D370" s="270"/>
      <c r="E370" s="317"/>
      <c r="F370" s="317"/>
    </row>
    <row r="371" spans="1:6" ht="73.5" customHeight="1">
      <c r="A371" s="210" t="s">
        <v>9</v>
      </c>
      <c r="B371" s="272" t="s">
        <v>187</v>
      </c>
      <c r="C371" s="269"/>
      <c r="D371" s="270"/>
      <c r="E371" s="317"/>
      <c r="F371" s="317"/>
    </row>
    <row r="372" spans="1:6" ht="12.75">
      <c r="A372" s="208"/>
      <c r="B372" s="277" t="s">
        <v>313</v>
      </c>
      <c r="C372" s="319" t="s">
        <v>148</v>
      </c>
      <c r="D372" s="316">
        <v>30</v>
      </c>
      <c r="E372" s="327"/>
      <c r="F372" s="321">
        <f>D372*E372</f>
        <v>0</v>
      </c>
    </row>
    <row r="373" spans="1:6" ht="12.75">
      <c r="A373" s="208"/>
      <c r="B373" s="277" t="s">
        <v>314</v>
      </c>
      <c r="C373" s="319" t="s">
        <v>148</v>
      </c>
      <c r="D373" s="316">
        <v>25</v>
      </c>
      <c r="E373" s="327"/>
      <c r="F373" s="321">
        <f>D373*E373</f>
        <v>0</v>
      </c>
    </row>
    <row r="374" spans="1:6" ht="12.75">
      <c r="A374" s="208"/>
      <c r="B374" s="277" t="s">
        <v>315</v>
      </c>
      <c r="C374" s="319" t="s">
        <v>148</v>
      </c>
      <c r="D374" s="316">
        <v>65</v>
      </c>
      <c r="E374" s="327"/>
      <c r="F374" s="321">
        <f>D374*E374</f>
        <v>0</v>
      </c>
    </row>
    <row r="375" spans="1:6" ht="12.75">
      <c r="A375" s="208"/>
      <c r="B375" s="214"/>
      <c r="C375" s="319"/>
      <c r="D375" s="316"/>
      <c r="E375" s="317"/>
      <c r="F375" s="317"/>
    </row>
    <row r="376" spans="1:6" ht="84">
      <c r="A376" s="210" t="s">
        <v>10</v>
      </c>
      <c r="B376" s="272" t="s">
        <v>302</v>
      </c>
      <c r="C376" s="269"/>
      <c r="D376" s="270"/>
      <c r="E376" s="317"/>
      <c r="F376" s="317"/>
    </row>
    <row r="377" spans="1:6" ht="15" customHeight="1">
      <c r="A377" s="208"/>
      <c r="B377" s="278" t="s">
        <v>188</v>
      </c>
      <c r="C377" s="319" t="s">
        <v>29</v>
      </c>
      <c r="D377" s="316">
        <v>4</v>
      </c>
      <c r="E377" s="327"/>
      <c r="F377" s="321">
        <f>D377*E377</f>
        <v>0</v>
      </c>
    </row>
    <row r="378" spans="1:6" ht="15" customHeight="1">
      <c r="A378" s="208"/>
      <c r="B378" s="278" t="s">
        <v>189</v>
      </c>
      <c r="C378" s="319" t="s">
        <v>29</v>
      </c>
      <c r="D378" s="316">
        <v>2</v>
      </c>
      <c r="E378" s="327"/>
      <c r="F378" s="321">
        <f>D378*E378</f>
        <v>0</v>
      </c>
    </row>
    <row r="379" spans="1:6" ht="16.5" customHeight="1">
      <c r="A379" s="208"/>
      <c r="B379" s="198"/>
      <c r="C379" s="319"/>
      <c r="D379" s="316"/>
      <c r="E379" s="317"/>
      <c r="F379" s="317"/>
    </row>
    <row r="380" spans="1:6" ht="41.25" customHeight="1">
      <c r="A380" s="210" t="s">
        <v>11</v>
      </c>
      <c r="B380" s="272" t="s">
        <v>190</v>
      </c>
      <c r="C380" s="319" t="s">
        <v>29</v>
      </c>
      <c r="D380" s="316">
        <v>1</v>
      </c>
      <c r="E380" s="327"/>
      <c r="F380" s="321">
        <f>D380*E380</f>
        <v>0</v>
      </c>
    </row>
    <row r="381" spans="1:6" ht="12.75">
      <c r="A381" s="210"/>
      <c r="B381" s="214"/>
      <c r="C381" s="319"/>
      <c r="D381" s="316"/>
      <c r="E381" s="317"/>
      <c r="F381" s="317"/>
    </row>
    <row r="382" spans="1:6" ht="84">
      <c r="A382" s="210" t="s">
        <v>12</v>
      </c>
      <c r="B382" s="272" t="s">
        <v>191</v>
      </c>
      <c r="C382" s="319" t="s">
        <v>160</v>
      </c>
      <c r="D382" s="316">
        <v>2</v>
      </c>
      <c r="E382" s="327"/>
      <c r="F382" s="321">
        <f>D382*E382</f>
        <v>0</v>
      </c>
    </row>
    <row r="383" spans="1:6" ht="12.75">
      <c r="A383" s="210"/>
      <c r="B383" s="209" t="s">
        <v>186</v>
      </c>
      <c r="C383" s="269"/>
      <c r="D383" s="270"/>
      <c r="E383" s="317"/>
      <c r="F383" s="317"/>
    </row>
    <row r="384" spans="1:6" ht="74.25" customHeight="1">
      <c r="A384" s="210" t="s">
        <v>13</v>
      </c>
      <c r="B384" s="272" t="s">
        <v>193</v>
      </c>
      <c r="C384" s="319" t="s">
        <v>160</v>
      </c>
      <c r="D384" s="316">
        <v>1</v>
      </c>
      <c r="E384" s="327"/>
      <c r="F384" s="321">
        <f>D384*E384</f>
        <v>0</v>
      </c>
    </row>
    <row r="385" spans="1:6" ht="12.75">
      <c r="A385" s="208"/>
      <c r="B385" s="214" t="s">
        <v>194</v>
      </c>
      <c r="C385" s="226"/>
      <c r="D385" s="247"/>
      <c r="E385" s="7"/>
      <c r="F385" s="7"/>
    </row>
    <row r="386" spans="1:6" ht="84">
      <c r="A386" s="210" t="s">
        <v>14</v>
      </c>
      <c r="B386" s="272" t="s">
        <v>316</v>
      </c>
      <c r="C386" s="319" t="s">
        <v>160</v>
      </c>
      <c r="D386" s="316">
        <v>2</v>
      </c>
      <c r="E386" s="327"/>
      <c r="F386" s="321">
        <f>D386*E386</f>
        <v>0</v>
      </c>
    </row>
    <row r="387" spans="1:6" ht="12.75">
      <c r="A387" s="210"/>
      <c r="B387" s="209" t="s">
        <v>185</v>
      </c>
      <c r="C387" s="319"/>
      <c r="D387" s="316"/>
      <c r="E387" s="317"/>
      <c r="F387" s="317"/>
    </row>
    <row r="388" spans="1:6" ht="60">
      <c r="A388" s="210" t="s">
        <v>15</v>
      </c>
      <c r="B388" s="272" t="s">
        <v>195</v>
      </c>
      <c r="C388" s="319" t="s">
        <v>29</v>
      </c>
      <c r="D388" s="316">
        <v>2</v>
      </c>
      <c r="E388" s="327"/>
      <c r="F388" s="321">
        <f>D388*E388</f>
        <v>0</v>
      </c>
    </row>
    <row r="389" spans="1:6" ht="12.75">
      <c r="A389" s="210"/>
      <c r="B389" s="214"/>
      <c r="C389" s="319"/>
      <c r="D389" s="316"/>
      <c r="E389" s="317"/>
      <c r="F389" s="317"/>
    </row>
    <row r="390" spans="1:6" ht="12.75" customHeight="1">
      <c r="A390" s="210" t="s">
        <v>30</v>
      </c>
      <c r="B390" s="272" t="s">
        <v>208</v>
      </c>
      <c r="C390" s="319" t="s">
        <v>29</v>
      </c>
      <c r="D390" s="316">
        <v>1</v>
      </c>
      <c r="E390" s="327"/>
      <c r="F390" s="321">
        <f>D390*E390</f>
        <v>0</v>
      </c>
    </row>
    <row r="391" spans="1:6" ht="12.75">
      <c r="A391" s="210"/>
      <c r="B391" s="215" t="s">
        <v>192</v>
      </c>
      <c r="C391" s="269"/>
      <c r="D391" s="270"/>
      <c r="E391" s="317"/>
      <c r="F391" s="317"/>
    </row>
    <row r="392" spans="1:6" ht="36">
      <c r="A392" s="210" t="s">
        <v>219</v>
      </c>
      <c r="B392" s="272" t="s">
        <v>196</v>
      </c>
      <c r="C392" s="269"/>
      <c r="D392" s="270"/>
      <c r="E392" s="317"/>
      <c r="F392" s="317"/>
    </row>
    <row r="393" spans="1:6" ht="12.75">
      <c r="A393" s="210"/>
      <c r="B393" s="276" t="s">
        <v>317</v>
      </c>
      <c r="C393" s="319" t="s">
        <v>29</v>
      </c>
      <c r="D393" s="316">
        <v>2</v>
      </c>
      <c r="E393" s="327"/>
      <c r="F393" s="321">
        <f>D393*E393</f>
        <v>0</v>
      </c>
    </row>
    <row r="394" spans="1:6" ht="12.75">
      <c r="A394" s="210"/>
      <c r="B394" s="276" t="s">
        <v>318</v>
      </c>
      <c r="C394" s="319" t="s">
        <v>29</v>
      </c>
      <c r="D394" s="316">
        <v>2</v>
      </c>
      <c r="E394" s="327"/>
      <c r="F394" s="321">
        <f>D394*E394</f>
        <v>0</v>
      </c>
    </row>
    <row r="395" spans="1:6" ht="12.75">
      <c r="A395" s="210"/>
      <c r="B395" s="277" t="s">
        <v>319</v>
      </c>
      <c r="C395" s="319" t="s">
        <v>29</v>
      </c>
      <c r="D395" s="316">
        <v>2</v>
      </c>
      <c r="E395" s="327"/>
      <c r="F395" s="321">
        <f>D395*E395</f>
        <v>0</v>
      </c>
    </row>
    <row r="396" spans="1:6" ht="12.75">
      <c r="A396" s="210"/>
      <c r="B396" s="276" t="s">
        <v>320</v>
      </c>
      <c r="C396" s="319" t="s">
        <v>29</v>
      </c>
      <c r="D396" s="316">
        <v>2</v>
      </c>
      <c r="E396" s="327"/>
      <c r="F396" s="321">
        <f>D396*E396</f>
        <v>0</v>
      </c>
    </row>
    <row r="397" spans="1:6" ht="12.75">
      <c r="A397" s="210"/>
      <c r="B397" s="198"/>
      <c r="C397" s="226"/>
      <c r="D397" s="247"/>
      <c r="E397" s="7"/>
      <c r="F397" s="7"/>
    </row>
    <row r="398" spans="1:6" ht="36">
      <c r="A398" s="320" t="s">
        <v>220</v>
      </c>
      <c r="B398" s="272" t="s">
        <v>301</v>
      </c>
      <c r="C398" s="319" t="s">
        <v>160</v>
      </c>
      <c r="D398" s="316">
        <v>1</v>
      </c>
      <c r="E398" s="327"/>
      <c r="F398" s="321">
        <f>D398*E398</f>
        <v>0</v>
      </c>
    </row>
    <row r="399" spans="1:6" ht="12.75">
      <c r="A399" s="320"/>
      <c r="B399" s="272"/>
      <c r="C399" s="269"/>
      <c r="D399" s="270"/>
      <c r="E399" s="317"/>
      <c r="F399" s="317"/>
    </row>
    <row r="400" spans="1:6" ht="12.75">
      <c r="A400" s="320"/>
      <c r="B400" s="277"/>
      <c r="C400" s="319"/>
      <c r="D400" s="316"/>
      <c r="E400" s="317"/>
      <c r="F400" s="317"/>
    </row>
    <row r="401" spans="1:16" ht="12.75">
      <c r="A401" s="468" t="s">
        <v>197</v>
      </c>
      <c r="B401" s="468"/>
      <c r="C401" s="468"/>
      <c r="D401" s="468"/>
      <c r="E401" s="469">
        <f>SUM(F350:F398)</f>
        <v>0</v>
      </c>
      <c r="F401" s="468"/>
      <c r="G401" s="50"/>
      <c r="H401" s="50"/>
      <c r="I401" s="50"/>
      <c r="K401" s="50"/>
      <c r="L401" s="53"/>
      <c r="M401" s="50"/>
      <c r="N401" s="50"/>
      <c r="O401" s="50"/>
      <c r="P401" s="50"/>
    </row>
    <row r="402" spans="1:11" ht="12.75">
      <c r="A402" s="48"/>
      <c r="B402" s="167"/>
      <c r="C402" s="102"/>
      <c r="D402" s="232"/>
      <c r="E402" s="48"/>
      <c r="F402" s="46"/>
      <c r="G402" s="46"/>
      <c r="H402" s="4"/>
      <c r="I402" s="4"/>
      <c r="K402" s="52"/>
    </row>
    <row r="403" spans="1:11" ht="12.75">
      <c r="A403" s="18"/>
      <c r="B403" s="161"/>
      <c r="C403" s="55"/>
      <c r="D403" s="248"/>
      <c r="E403" s="56"/>
      <c r="F403" s="57"/>
      <c r="G403" s="76"/>
      <c r="H403" s="4"/>
      <c r="I403" s="4"/>
      <c r="K403" s="77"/>
    </row>
    <row r="404" spans="1:16" s="51" customFormat="1" ht="20.25">
      <c r="A404" s="452" t="s">
        <v>22</v>
      </c>
      <c r="B404" s="452"/>
      <c r="C404" s="452"/>
      <c r="D404" s="452"/>
      <c r="E404" s="452"/>
      <c r="F404" s="452"/>
      <c r="G404" s="97"/>
      <c r="H404" s="64"/>
      <c r="I404" s="64"/>
      <c r="K404" s="71"/>
      <c r="L404" s="71"/>
      <c r="M404" s="71"/>
      <c r="N404" s="72"/>
      <c r="O404" s="72"/>
      <c r="P404" s="72"/>
    </row>
    <row r="405" spans="1:11" ht="12.75">
      <c r="A405" s="18"/>
      <c r="B405" s="168"/>
      <c r="C405" s="55"/>
      <c r="D405" s="235"/>
      <c r="E405" s="56"/>
      <c r="F405" s="57"/>
      <c r="G405" s="4"/>
      <c r="H405" s="4"/>
      <c r="I405" s="4"/>
      <c r="K405" s="42"/>
    </row>
    <row r="406" spans="1:16" s="111" customFormat="1" ht="15.75">
      <c r="A406" s="20" t="s">
        <v>37</v>
      </c>
      <c r="B406" s="171" t="s">
        <v>38</v>
      </c>
      <c r="C406" s="122"/>
      <c r="D406" s="249"/>
      <c r="E406" s="123"/>
      <c r="F406" s="109"/>
      <c r="G406" s="110"/>
      <c r="H406" s="110"/>
      <c r="I406" s="110"/>
      <c r="K406" s="112"/>
      <c r="L406" s="113"/>
      <c r="M406" s="113"/>
      <c r="N406" s="114"/>
      <c r="O406" s="114"/>
      <c r="P406" s="114"/>
    </row>
    <row r="407" spans="1:11" ht="12.75">
      <c r="A407" s="18"/>
      <c r="B407" s="168"/>
      <c r="C407" s="55"/>
      <c r="D407" s="235"/>
      <c r="E407" s="56"/>
      <c r="F407" s="57"/>
      <c r="G407" s="4"/>
      <c r="H407" s="4"/>
      <c r="I407" s="4"/>
      <c r="K407" s="42"/>
    </row>
    <row r="408" spans="1:16" ht="12.75">
      <c r="A408" s="21" t="s">
        <v>1</v>
      </c>
      <c r="B408" s="181" t="s">
        <v>122</v>
      </c>
      <c r="C408" s="98"/>
      <c r="D408" s="250"/>
      <c r="E408" s="450">
        <f>E22</f>
        <v>0</v>
      </c>
      <c r="F408" s="450"/>
      <c r="G408" s="50"/>
      <c r="H408" s="50"/>
      <c r="I408" s="105"/>
      <c r="K408" s="50"/>
      <c r="L408" s="53"/>
      <c r="M408" s="50"/>
      <c r="N408" s="50"/>
      <c r="O408" s="50"/>
      <c r="P408" s="50"/>
    </row>
    <row r="409" spans="1:16" s="1" customFormat="1" ht="12.75">
      <c r="A409" s="21"/>
      <c r="B409" s="181"/>
      <c r="C409" s="31"/>
      <c r="D409" s="250"/>
      <c r="E409" s="32"/>
      <c r="F409" s="33"/>
      <c r="G409" s="105"/>
      <c r="H409" s="105"/>
      <c r="I409" s="105"/>
      <c r="K409" s="117"/>
      <c r="L409" s="38"/>
      <c r="M409" s="38"/>
      <c r="N409" s="34"/>
      <c r="O409" s="34"/>
      <c r="P409" s="34"/>
    </row>
    <row r="410" spans="1:16" s="1" customFormat="1" ht="12.75">
      <c r="A410" s="21" t="s">
        <v>2</v>
      </c>
      <c r="B410" s="181" t="s">
        <v>25</v>
      </c>
      <c r="C410" s="31"/>
      <c r="D410" s="250"/>
      <c r="E410" s="450">
        <f>E82</f>
        <v>0</v>
      </c>
      <c r="F410" s="450"/>
      <c r="G410" s="105"/>
      <c r="H410" s="105"/>
      <c r="I410" s="105"/>
      <c r="K410" s="117"/>
      <c r="L410" s="38"/>
      <c r="M410" s="38"/>
      <c r="N410" s="34"/>
      <c r="O410" s="34"/>
      <c r="P410" s="34"/>
    </row>
    <row r="411" spans="1:16" s="30" customFormat="1" ht="12">
      <c r="A411" s="26"/>
      <c r="B411" s="168"/>
      <c r="C411" s="27"/>
      <c r="D411" s="251"/>
      <c r="E411" s="28"/>
      <c r="F411" s="29"/>
      <c r="G411" s="118"/>
      <c r="H411" s="118"/>
      <c r="I411" s="118"/>
      <c r="K411" s="119"/>
      <c r="L411" s="43"/>
      <c r="M411" s="43"/>
      <c r="N411" s="37"/>
      <c r="O411" s="37"/>
      <c r="P411" s="37"/>
    </row>
    <row r="412" spans="1:11" ht="12.75">
      <c r="A412" s="21" t="s">
        <v>37</v>
      </c>
      <c r="B412" s="182" t="s">
        <v>35</v>
      </c>
      <c r="C412" s="15"/>
      <c r="D412" s="252"/>
      <c r="E412" s="448">
        <f>E408+E410</f>
        <v>0</v>
      </c>
      <c r="F412" s="448"/>
      <c r="G412" s="120"/>
      <c r="H412" s="120"/>
      <c r="I412" s="120"/>
      <c r="K412" s="121"/>
    </row>
    <row r="413" spans="1:11" ht="12.75">
      <c r="A413" s="18"/>
      <c r="B413" s="168"/>
      <c r="C413" s="55"/>
      <c r="D413" s="235"/>
      <c r="E413" s="56"/>
      <c r="F413" s="57"/>
      <c r="G413" s="4"/>
      <c r="H413" s="4"/>
      <c r="I413" s="4"/>
      <c r="K413" s="42"/>
    </row>
    <row r="414" spans="1:11" ht="12.75">
      <c r="A414" s="18"/>
      <c r="B414" s="168"/>
      <c r="C414" s="55"/>
      <c r="D414" s="235"/>
      <c r="E414" s="56"/>
      <c r="F414" s="57"/>
      <c r="G414" s="4"/>
      <c r="H414" s="4"/>
      <c r="I414" s="4"/>
      <c r="K414" s="42"/>
    </row>
    <row r="415" spans="1:16" s="111" customFormat="1" ht="15.75">
      <c r="A415" s="20" t="s">
        <v>36</v>
      </c>
      <c r="B415" s="171" t="s">
        <v>0</v>
      </c>
      <c r="C415" s="122"/>
      <c r="D415" s="249"/>
      <c r="E415" s="123"/>
      <c r="F415" s="109"/>
      <c r="G415" s="110"/>
      <c r="H415" s="110"/>
      <c r="I415" s="110"/>
      <c r="K415" s="112"/>
      <c r="L415" s="113"/>
      <c r="M415" s="113"/>
      <c r="N415" s="114"/>
      <c r="O415" s="114"/>
      <c r="P415" s="114"/>
    </row>
    <row r="416" spans="1:11" ht="12.75">
      <c r="A416" s="18"/>
      <c r="B416" s="168"/>
      <c r="C416" s="55"/>
      <c r="D416" s="235"/>
      <c r="E416" s="56"/>
      <c r="F416" s="57"/>
      <c r="G416" s="4"/>
      <c r="H416" s="4"/>
      <c r="I416" s="4"/>
      <c r="K416" s="42"/>
    </row>
    <row r="417" spans="1:16" s="1" customFormat="1" ht="12.75">
      <c r="A417" s="21" t="s">
        <v>1</v>
      </c>
      <c r="B417" s="181" t="s">
        <v>172</v>
      </c>
      <c r="C417" s="31"/>
      <c r="D417" s="250"/>
      <c r="E417" s="450">
        <f>E109</f>
        <v>0</v>
      </c>
      <c r="F417" s="450"/>
      <c r="G417" s="105"/>
      <c r="H417" s="132"/>
      <c r="I417" s="132"/>
      <c r="K417" s="117"/>
      <c r="L417" s="38"/>
      <c r="M417" s="38"/>
      <c r="N417" s="34"/>
      <c r="O417" s="34"/>
      <c r="P417" s="34"/>
    </row>
    <row r="418" spans="1:16" s="1" customFormat="1" ht="12.75">
      <c r="A418" s="21"/>
      <c r="B418" s="181"/>
      <c r="C418" s="31"/>
      <c r="D418" s="250"/>
      <c r="E418" s="32"/>
      <c r="F418" s="33"/>
      <c r="G418" s="105"/>
      <c r="H418" s="105"/>
      <c r="I418" s="105"/>
      <c r="K418" s="117"/>
      <c r="L418" s="38"/>
      <c r="M418" s="38"/>
      <c r="N418" s="34"/>
      <c r="O418" s="34"/>
      <c r="P418" s="34"/>
    </row>
    <row r="419" spans="1:16" s="1" customFormat="1" ht="12.75">
      <c r="A419" s="21" t="s">
        <v>2</v>
      </c>
      <c r="B419" s="181" t="s">
        <v>65</v>
      </c>
      <c r="C419" s="31"/>
      <c r="D419" s="250"/>
      <c r="E419" s="450">
        <f>E145</f>
        <v>0</v>
      </c>
      <c r="F419" s="450"/>
      <c r="G419" s="105"/>
      <c r="H419" s="105"/>
      <c r="I419" s="105"/>
      <c r="K419" s="117"/>
      <c r="L419" s="38"/>
      <c r="M419" s="38"/>
      <c r="N419" s="34"/>
      <c r="O419" s="34"/>
      <c r="P419" s="34"/>
    </row>
    <row r="420" spans="1:16" s="1" customFormat="1" ht="12.75">
      <c r="A420" s="21"/>
      <c r="B420" s="181"/>
      <c r="C420" s="31"/>
      <c r="D420" s="250"/>
      <c r="E420" s="32"/>
      <c r="F420" s="33"/>
      <c r="G420" s="105"/>
      <c r="H420" s="105"/>
      <c r="I420" s="105"/>
      <c r="K420" s="117"/>
      <c r="L420" s="38"/>
      <c r="M420" s="38"/>
      <c r="N420" s="34"/>
      <c r="O420" s="34"/>
      <c r="P420" s="34"/>
    </row>
    <row r="421" spans="1:16" s="1" customFormat="1" ht="12.75">
      <c r="A421" s="21" t="s">
        <v>3</v>
      </c>
      <c r="B421" s="181" t="s">
        <v>89</v>
      </c>
      <c r="C421" s="31"/>
      <c r="D421" s="250"/>
      <c r="E421" s="450">
        <f>E190</f>
        <v>0</v>
      </c>
      <c r="F421" s="450"/>
      <c r="G421" s="105"/>
      <c r="H421" s="105"/>
      <c r="I421" s="105"/>
      <c r="K421" s="117"/>
      <c r="L421" s="38"/>
      <c r="M421" s="38"/>
      <c r="N421" s="34"/>
      <c r="O421" s="34"/>
      <c r="P421" s="34"/>
    </row>
    <row r="422" spans="1:16" s="1" customFormat="1" ht="12.75">
      <c r="A422" s="21"/>
      <c r="B422" s="181"/>
      <c r="C422" s="31"/>
      <c r="D422" s="250"/>
      <c r="E422" s="32"/>
      <c r="F422" s="33"/>
      <c r="G422" s="105"/>
      <c r="H422" s="105"/>
      <c r="I422" s="105"/>
      <c r="K422" s="117"/>
      <c r="L422" s="38"/>
      <c r="M422" s="38"/>
      <c r="N422" s="34"/>
      <c r="O422" s="34"/>
      <c r="P422" s="34"/>
    </row>
    <row r="423" spans="1:16" s="1" customFormat="1" ht="12.75">
      <c r="A423" s="21" t="s">
        <v>4</v>
      </c>
      <c r="B423" s="181" t="s">
        <v>171</v>
      </c>
      <c r="C423" s="31"/>
      <c r="D423" s="250"/>
      <c r="E423" s="450">
        <f>E241</f>
        <v>0</v>
      </c>
      <c r="F423" s="450"/>
      <c r="G423" s="105"/>
      <c r="H423" s="105"/>
      <c r="I423" s="105"/>
      <c r="K423" s="117"/>
      <c r="L423" s="38"/>
      <c r="M423" s="38"/>
      <c r="N423" s="34"/>
      <c r="O423" s="34"/>
      <c r="P423" s="34"/>
    </row>
    <row r="424" spans="1:16" s="1" customFormat="1" ht="12.75">
      <c r="A424" s="21"/>
      <c r="B424" s="181"/>
      <c r="C424" s="31"/>
      <c r="D424" s="250"/>
      <c r="E424" s="32"/>
      <c r="F424" s="33"/>
      <c r="G424" s="105"/>
      <c r="H424" s="105"/>
      <c r="I424" s="105"/>
      <c r="K424" s="117"/>
      <c r="L424" s="38"/>
      <c r="M424" s="38"/>
      <c r="N424" s="34"/>
      <c r="O424" s="34"/>
      <c r="P424" s="34"/>
    </row>
    <row r="425" spans="1:16" s="1" customFormat="1" ht="12.75">
      <c r="A425" s="21" t="s">
        <v>5</v>
      </c>
      <c r="B425" s="181" t="s">
        <v>28</v>
      </c>
      <c r="C425" s="31"/>
      <c r="D425" s="250"/>
      <c r="E425" s="450">
        <f>E273</f>
        <v>0</v>
      </c>
      <c r="F425" s="450"/>
      <c r="G425" s="105"/>
      <c r="H425" s="105"/>
      <c r="I425" s="105"/>
      <c r="K425" s="117"/>
      <c r="L425" s="38"/>
      <c r="M425" s="38"/>
      <c r="N425" s="34"/>
      <c r="O425" s="34"/>
      <c r="P425" s="34"/>
    </row>
    <row r="426" spans="1:16" s="1" customFormat="1" ht="12.75">
      <c r="A426" s="21"/>
      <c r="B426" s="181"/>
      <c r="C426" s="31"/>
      <c r="D426" s="250"/>
      <c r="E426" s="32"/>
      <c r="F426" s="33"/>
      <c r="G426" s="105"/>
      <c r="H426" s="105"/>
      <c r="I426" s="105"/>
      <c r="K426" s="117"/>
      <c r="L426" s="38"/>
      <c r="M426" s="38"/>
      <c r="N426" s="34"/>
      <c r="O426" s="34"/>
      <c r="P426" s="34"/>
    </row>
    <row r="427" spans="1:16" s="1" customFormat="1" ht="12.75">
      <c r="A427" s="21" t="s">
        <v>6</v>
      </c>
      <c r="B427" s="181" t="s">
        <v>104</v>
      </c>
      <c r="C427" s="31"/>
      <c r="D427" s="250"/>
      <c r="E427" s="450">
        <f>E291</f>
        <v>0</v>
      </c>
      <c r="F427" s="450"/>
      <c r="G427" s="105"/>
      <c r="H427" s="105"/>
      <c r="I427" s="105"/>
      <c r="K427" s="117"/>
      <c r="L427" s="38"/>
      <c r="M427" s="38"/>
      <c r="N427" s="34"/>
      <c r="O427" s="34"/>
      <c r="P427" s="34"/>
    </row>
    <row r="428" spans="1:16" s="1" customFormat="1" ht="12.75">
      <c r="A428" s="21"/>
      <c r="B428" s="181"/>
      <c r="C428" s="31"/>
      <c r="D428" s="250"/>
      <c r="E428" s="32"/>
      <c r="F428" s="33"/>
      <c r="G428" s="105"/>
      <c r="H428" s="105"/>
      <c r="I428" s="105"/>
      <c r="K428" s="117"/>
      <c r="L428" s="38"/>
      <c r="M428" s="38"/>
      <c r="N428" s="34"/>
      <c r="O428" s="34"/>
      <c r="P428" s="34"/>
    </row>
    <row r="429" spans="1:16" s="1" customFormat="1" ht="12.75">
      <c r="A429" s="21" t="s">
        <v>7</v>
      </c>
      <c r="B429" s="181" t="s">
        <v>66</v>
      </c>
      <c r="C429" s="31"/>
      <c r="D429" s="250"/>
      <c r="E429" s="450">
        <f>E317</f>
        <v>0</v>
      </c>
      <c r="F429" s="450"/>
      <c r="G429" s="105"/>
      <c r="H429" s="105"/>
      <c r="I429" s="105"/>
      <c r="K429" s="117"/>
      <c r="L429" s="38"/>
      <c r="M429" s="38"/>
      <c r="N429" s="34"/>
      <c r="O429" s="34"/>
      <c r="P429" s="34"/>
    </row>
    <row r="430" spans="1:16" s="30" customFormat="1" ht="12">
      <c r="A430" s="26"/>
      <c r="B430" s="168"/>
      <c r="C430" s="27"/>
      <c r="D430" s="251"/>
      <c r="E430" s="28"/>
      <c r="F430" s="29"/>
      <c r="G430" s="118"/>
      <c r="H430" s="118"/>
      <c r="I430" s="118"/>
      <c r="K430" s="119"/>
      <c r="L430" s="43"/>
      <c r="M430" s="43"/>
      <c r="N430" s="37"/>
      <c r="O430" s="37"/>
      <c r="P430" s="37"/>
    </row>
    <row r="431" spans="1:16" s="14" customFormat="1" ht="12.75">
      <c r="A431" s="21" t="s">
        <v>36</v>
      </c>
      <c r="B431" s="182" t="s">
        <v>34</v>
      </c>
      <c r="C431" s="15"/>
      <c r="D431" s="252"/>
      <c r="E431" s="448">
        <f>E417+E419+E421+E423+E425+E427+E429</f>
        <v>0</v>
      </c>
      <c r="F431" s="448"/>
      <c r="G431" s="120"/>
      <c r="H431" s="120"/>
      <c r="I431" s="120"/>
      <c r="K431" s="121"/>
      <c r="L431" s="39"/>
      <c r="M431" s="39"/>
      <c r="N431" s="35"/>
      <c r="O431" s="35"/>
      <c r="P431" s="35"/>
    </row>
    <row r="432" spans="1:16" s="14" customFormat="1" ht="12.75">
      <c r="A432" s="18"/>
      <c r="B432" s="171"/>
      <c r="C432" s="102"/>
      <c r="D432" s="253"/>
      <c r="E432" s="197"/>
      <c r="F432" s="197"/>
      <c r="G432" s="120"/>
      <c r="H432" s="120"/>
      <c r="I432" s="120"/>
      <c r="K432" s="121"/>
      <c r="L432" s="39"/>
      <c r="M432" s="39"/>
      <c r="N432" s="35"/>
      <c r="O432" s="35"/>
      <c r="P432" s="35"/>
    </row>
    <row r="433" spans="1:16" s="99" customFormat="1" ht="12.75">
      <c r="A433" s="18"/>
      <c r="B433" s="168"/>
      <c r="C433" s="55"/>
      <c r="D433" s="235"/>
      <c r="E433" s="56"/>
      <c r="F433" s="57"/>
      <c r="G433" s="4"/>
      <c r="H433" s="4"/>
      <c r="I433" s="4"/>
      <c r="K433" s="42"/>
      <c r="L433" s="100"/>
      <c r="M433" s="100"/>
      <c r="N433" s="101"/>
      <c r="O433" s="101"/>
      <c r="P433" s="101"/>
    </row>
    <row r="434" spans="1:16" s="111" customFormat="1" ht="15.75">
      <c r="A434" s="20" t="s">
        <v>173</v>
      </c>
      <c r="B434" s="171" t="s">
        <v>174</v>
      </c>
      <c r="C434" s="122"/>
      <c r="D434" s="249"/>
      <c r="E434" s="123"/>
      <c r="F434" s="109"/>
      <c r="G434" s="110"/>
      <c r="H434" s="110"/>
      <c r="I434" s="110"/>
      <c r="K434" s="112"/>
      <c r="L434" s="113"/>
      <c r="M434" s="113"/>
      <c r="N434" s="114"/>
      <c r="O434" s="114"/>
      <c r="P434" s="114"/>
    </row>
    <row r="435" spans="1:11" ht="12.75">
      <c r="A435" s="18"/>
      <c r="B435" s="168"/>
      <c r="C435" s="55"/>
      <c r="D435" s="235"/>
      <c r="E435" s="56"/>
      <c r="F435" s="57"/>
      <c r="G435" s="4"/>
      <c r="H435" s="4"/>
      <c r="I435" s="4"/>
      <c r="K435" s="42"/>
    </row>
    <row r="436" spans="1:16" ht="12.75">
      <c r="A436" s="21" t="s">
        <v>1</v>
      </c>
      <c r="B436" s="181" t="s">
        <v>175</v>
      </c>
      <c r="C436" s="98"/>
      <c r="D436" s="250"/>
      <c r="E436" s="450">
        <f>E344</f>
        <v>0</v>
      </c>
      <c r="F436" s="450"/>
      <c r="G436" s="50"/>
      <c r="H436" s="50"/>
      <c r="I436" s="105"/>
      <c r="K436" s="50"/>
      <c r="L436" s="53"/>
      <c r="M436" s="50"/>
      <c r="N436" s="50"/>
      <c r="O436" s="50"/>
      <c r="P436" s="50"/>
    </row>
    <row r="437" spans="1:16" s="1" customFormat="1" ht="12.75">
      <c r="A437" s="21"/>
      <c r="B437" s="181"/>
      <c r="C437" s="31"/>
      <c r="D437" s="250"/>
      <c r="E437" s="32"/>
      <c r="F437" s="33"/>
      <c r="G437" s="105"/>
      <c r="H437" s="105"/>
      <c r="I437" s="105"/>
      <c r="K437" s="117"/>
      <c r="L437" s="38"/>
      <c r="M437" s="38"/>
      <c r="N437" s="34"/>
      <c r="O437" s="34"/>
      <c r="P437" s="34"/>
    </row>
    <row r="438" spans="1:16" s="1" customFormat="1" ht="12.75">
      <c r="A438" s="21" t="s">
        <v>2</v>
      </c>
      <c r="B438" s="181" t="s">
        <v>176</v>
      </c>
      <c r="C438" s="31"/>
      <c r="D438" s="250"/>
      <c r="E438" s="450">
        <f>E401</f>
        <v>0</v>
      </c>
      <c r="F438" s="450"/>
      <c r="G438" s="105"/>
      <c r="H438" s="105"/>
      <c r="I438" s="105"/>
      <c r="K438" s="117"/>
      <c r="L438" s="38"/>
      <c r="M438" s="38"/>
      <c r="N438" s="34"/>
      <c r="O438" s="34"/>
      <c r="P438" s="34"/>
    </row>
    <row r="439" spans="1:16" s="30" customFormat="1" ht="12">
      <c r="A439" s="26"/>
      <c r="B439" s="168"/>
      <c r="C439" s="27"/>
      <c r="D439" s="251"/>
      <c r="E439" s="28"/>
      <c r="F439" s="29"/>
      <c r="G439" s="118"/>
      <c r="H439" s="118"/>
      <c r="I439" s="118"/>
      <c r="K439" s="119"/>
      <c r="L439" s="43"/>
      <c r="M439" s="43"/>
      <c r="N439" s="37"/>
      <c r="O439" s="37"/>
      <c r="P439" s="37"/>
    </row>
    <row r="440" spans="1:11" ht="12.75">
      <c r="A440" s="21" t="s">
        <v>173</v>
      </c>
      <c r="B440" s="182" t="s">
        <v>206</v>
      </c>
      <c r="C440" s="15"/>
      <c r="D440" s="252"/>
      <c r="E440" s="448">
        <f>E436+E438</f>
        <v>0</v>
      </c>
      <c r="F440" s="448"/>
      <c r="G440" s="120"/>
      <c r="H440" s="120"/>
      <c r="I440" s="120"/>
      <c r="K440" s="121"/>
    </row>
    <row r="441" spans="1:11" ht="12.75">
      <c r="A441" s="18"/>
      <c r="B441" s="168"/>
      <c r="C441" s="55"/>
      <c r="D441" s="235"/>
      <c r="E441" s="56"/>
      <c r="F441" s="57"/>
      <c r="G441" s="4"/>
      <c r="H441" s="4"/>
      <c r="I441" s="4"/>
      <c r="K441" s="42"/>
    </row>
    <row r="442" spans="1:11" ht="12.75">
      <c r="A442" s="18"/>
      <c r="B442" s="168"/>
      <c r="C442" s="55"/>
      <c r="D442" s="235"/>
      <c r="E442" s="56"/>
      <c r="F442" s="57"/>
      <c r="G442" s="4"/>
      <c r="H442" s="4"/>
      <c r="I442" s="4"/>
      <c r="K442" s="42"/>
    </row>
    <row r="443" spans="1:12" s="107" customFormat="1" ht="15">
      <c r="A443" s="124"/>
      <c r="B443" s="454" t="s">
        <v>64</v>
      </c>
      <c r="C443" s="454"/>
      <c r="D443" s="454"/>
      <c r="E443" s="451">
        <f>E412+E431+E440</f>
        <v>0</v>
      </c>
      <c r="F443" s="451"/>
      <c r="I443" s="125"/>
      <c r="L443" s="108"/>
    </row>
    <row r="444" spans="1:16" ht="12.75">
      <c r="A444" s="18"/>
      <c r="B444" s="168"/>
      <c r="C444" s="55"/>
      <c r="D444" s="237"/>
      <c r="E444" s="56"/>
      <c r="F444" s="57"/>
      <c r="G444" s="50"/>
      <c r="H444" s="50"/>
      <c r="I444" s="105"/>
      <c r="K444" s="50"/>
      <c r="L444" s="53"/>
      <c r="M444" s="50"/>
      <c r="N444" s="50"/>
      <c r="O444" s="50"/>
      <c r="P444" s="50"/>
    </row>
    <row r="445" spans="1:16" ht="12.75">
      <c r="A445" s="449" t="s">
        <v>63</v>
      </c>
      <c r="B445" s="449"/>
      <c r="C445" s="449"/>
      <c r="D445" s="449"/>
      <c r="E445" s="448">
        <f>E443*0.25</f>
        <v>0</v>
      </c>
      <c r="F445" s="449"/>
      <c r="G445" s="50"/>
      <c r="H445" s="50"/>
      <c r="I445" s="50"/>
      <c r="K445" s="50"/>
      <c r="L445" s="53"/>
      <c r="M445" s="50"/>
      <c r="N445" s="50"/>
      <c r="O445" s="50"/>
      <c r="P445" s="50"/>
    </row>
    <row r="446" spans="1:16" ht="13.5" thickBot="1">
      <c r="A446" s="18"/>
      <c r="B446" s="167"/>
      <c r="C446" s="102"/>
      <c r="D446" s="232"/>
      <c r="E446" s="48"/>
      <c r="F446" s="47"/>
      <c r="G446" s="50"/>
      <c r="H446" s="50"/>
      <c r="I446" s="48"/>
      <c r="K446" s="50"/>
      <c r="L446" s="53"/>
      <c r="M446" s="50"/>
      <c r="N446" s="50"/>
      <c r="O446" s="50"/>
      <c r="P446" s="50"/>
    </row>
    <row r="447" spans="1:16" ht="19.5" thickBot="1" thickTop="1">
      <c r="A447" s="457" t="s">
        <v>27</v>
      </c>
      <c r="B447" s="457"/>
      <c r="C447" s="457"/>
      <c r="D447" s="458"/>
      <c r="E447" s="459">
        <f>E443+E445</f>
        <v>0</v>
      </c>
      <c r="F447" s="460"/>
      <c r="G447" s="50"/>
      <c r="H447" s="50"/>
      <c r="I447" s="50"/>
      <c r="K447" s="50"/>
      <c r="L447" s="53"/>
      <c r="M447" s="50"/>
      <c r="N447" s="50"/>
      <c r="O447" s="50"/>
      <c r="P447" s="50"/>
    </row>
    <row r="448" spans="2:11" ht="13.5" thickTop="1">
      <c r="B448" s="183"/>
      <c r="C448" s="103"/>
      <c r="D448" s="246"/>
      <c r="E448" s="104"/>
      <c r="G448" s="10"/>
      <c r="H448" s="10"/>
      <c r="I448" s="10"/>
      <c r="K448" s="44"/>
    </row>
    <row r="449" spans="1:16" ht="12.75">
      <c r="A449" s="264"/>
      <c r="B449" s="183"/>
      <c r="C449" s="225"/>
      <c r="D449" s="254"/>
      <c r="E449" s="104"/>
      <c r="G449" s="10"/>
      <c r="H449" s="10"/>
      <c r="I449" s="10"/>
      <c r="K449" s="44"/>
      <c r="L449" s="50"/>
      <c r="M449" s="50"/>
      <c r="N449" s="50"/>
      <c r="O449" s="50"/>
      <c r="P449" s="50"/>
    </row>
    <row r="450" spans="1:16" ht="12.75">
      <c r="A450" s="264"/>
      <c r="B450" s="183" t="s">
        <v>322</v>
      </c>
      <c r="C450" s="225"/>
      <c r="D450" s="254" t="s">
        <v>180</v>
      </c>
      <c r="E450" s="104"/>
      <c r="G450" s="10"/>
      <c r="H450" s="10"/>
      <c r="I450" s="10"/>
      <c r="K450" s="44"/>
      <c r="L450" s="50"/>
      <c r="M450" s="50"/>
      <c r="N450" s="50"/>
      <c r="O450" s="50"/>
      <c r="P450" s="50"/>
    </row>
    <row r="451" spans="1:16" ht="12.75">
      <c r="A451" s="264"/>
      <c r="B451" s="183"/>
      <c r="C451" s="225"/>
      <c r="D451" s="255" t="s">
        <v>207</v>
      </c>
      <c r="E451" s="104"/>
      <c r="G451" s="10"/>
      <c r="H451" s="10"/>
      <c r="I451" s="10"/>
      <c r="K451" s="44"/>
      <c r="L451" s="50"/>
      <c r="M451" s="50"/>
      <c r="N451" s="50"/>
      <c r="O451" s="50"/>
      <c r="P451" s="50"/>
    </row>
    <row r="452" spans="1:16" ht="12.75">
      <c r="A452" s="264"/>
      <c r="B452" s="183"/>
      <c r="C452" s="103"/>
      <c r="D452" s="246"/>
      <c r="E452" s="104"/>
      <c r="G452" s="10"/>
      <c r="H452" s="10"/>
      <c r="I452" s="10"/>
      <c r="K452" s="44"/>
      <c r="L452" s="50"/>
      <c r="M452" s="50"/>
      <c r="N452" s="50"/>
      <c r="O452" s="50"/>
      <c r="P452" s="50"/>
    </row>
    <row r="453" spans="1:16" ht="12.75">
      <c r="A453" s="264"/>
      <c r="B453" s="183"/>
      <c r="C453" s="103"/>
      <c r="D453" s="246"/>
      <c r="E453" s="104"/>
      <c r="G453" s="10"/>
      <c r="H453" s="10"/>
      <c r="I453" s="10"/>
      <c r="K453" s="44"/>
      <c r="L453" s="50"/>
      <c r="M453" s="50"/>
      <c r="N453" s="50"/>
      <c r="O453" s="50"/>
      <c r="P453" s="50"/>
    </row>
    <row r="454" spans="1:16" ht="12.75">
      <c r="A454" s="264"/>
      <c r="B454" s="183"/>
      <c r="C454" s="103"/>
      <c r="D454" s="246"/>
      <c r="E454" s="104"/>
      <c r="G454" s="10"/>
      <c r="H454" s="10"/>
      <c r="I454" s="10"/>
      <c r="K454" s="44"/>
      <c r="L454" s="50"/>
      <c r="M454" s="50"/>
      <c r="N454" s="50"/>
      <c r="O454" s="50"/>
      <c r="P454" s="50"/>
    </row>
    <row r="455" spans="1:16" ht="12.75">
      <c r="A455" s="264"/>
      <c r="B455" s="183"/>
      <c r="C455" s="103"/>
      <c r="D455" s="246"/>
      <c r="E455" s="104"/>
      <c r="G455" s="10"/>
      <c r="H455" s="10"/>
      <c r="I455" s="10"/>
      <c r="K455" s="44"/>
      <c r="L455" s="50"/>
      <c r="M455" s="50"/>
      <c r="N455" s="50"/>
      <c r="O455" s="50"/>
      <c r="P455" s="50"/>
    </row>
    <row r="456" spans="1:16" ht="12.75">
      <c r="A456" s="264"/>
      <c r="B456" s="183"/>
      <c r="C456" s="103"/>
      <c r="D456" s="246"/>
      <c r="E456" s="104"/>
      <c r="G456" s="10"/>
      <c r="H456" s="10"/>
      <c r="I456" s="10"/>
      <c r="K456" s="44"/>
      <c r="L456" s="50"/>
      <c r="M456" s="50"/>
      <c r="N456" s="50"/>
      <c r="O456" s="50"/>
      <c r="P456" s="50"/>
    </row>
    <row r="457" spans="1:16" ht="12.75">
      <c r="A457" s="264"/>
      <c r="B457" s="183"/>
      <c r="C457" s="103"/>
      <c r="D457" s="246"/>
      <c r="E457" s="104"/>
      <c r="G457" s="10"/>
      <c r="H457" s="10"/>
      <c r="I457" s="10"/>
      <c r="K457" s="44"/>
      <c r="L457" s="50"/>
      <c r="M457" s="50"/>
      <c r="N457" s="50"/>
      <c r="O457" s="50"/>
      <c r="P457" s="50"/>
    </row>
    <row r="458" spans="1:16" ht="12.75">
      <c r="A458" s="264"/>
      <c r="B458" s="183"/>
      <c r="C458" s="103"/>
      <c r="D458" s="246"/>
      <c r="E458" s="104"/>
      <c r="G458" s="10"/>
      <c r="H458" s="10"/>
      <c r="I458" s="10"/>
      <c r="K458" s="44"/>
      <c r="L458" s="50"/>
      <c r="M458" s="50"/>
      <c r="N458" s="50"/>
      <c r="O458" s="50"/>
      <c r="P458" s="50"/>
    </row>
  </sheetData>
  <sheetProtection password="F1A6" sheet="1" selectLockedCells="1"/>
  <mergeCells count="110">
    <mergeCell ref="A320:F320"/>
    <mergeCell ref="A344:D344"/>
    <mergeCell ref="E344:F344"/>
    <mergeCell ref="E408:F408"/>
    <mergeCell ref="A401:D401"/>
    <mergeCell ref="E401:F401"/>
    <mergeCell ref="B156:E156"/>
    <mergeCell ref="B315:C315"/>
    <mergeCell ref="B313:C313"/>
    <mergeCell ref="A317:D317"/>
    <mergeCell ref="E317:F317"/>
    <mergeCell ref="B294:E294"/>
    <mergeCell ref="B157:E157"/>
    <mergeCell ref="B281:E281"/>
    <mergeCell ref="B158:E158"/>
    <mergeCell ref="B197:E197"/>
    <mergeCell ref="A291:D291"/>
    <mergeCell ref="B249:E249"/>
    <mergeCell ref="A273:D273"/>
    <mergeCell ref="E273:F273"/>
    <mergeCell ref="B276:D276"/>
    <mergeCell ref="B159:E159"/>
    <mergeCell ref="B280:E280"/>
    <mergeCell ref="B44:E44"/>
    <mergeCell ref="B80:C80"/>
    <mergeCell ref="B153:E153"/>
    <mergeCell ref="A447:D447"/>
    <mergeCell ref="E447:F447"/>
    <mergeCell ref="E421:F421"/>
    <mergeCell ref="E423:F423"/>
    <mergeCell ref="A445:D445"/>
    <mergeCell ref="B115:E115"/>
    <mergeCell ref="E412:F412"/>
    <mergeCell ref="E436:F436"/>
    <mergeCell ref="E419:F419"/>
    <mergeCell ref="B443:D443"/>
    <mergeCell ref="E440:F440"/>
    <mergeCell ref="A404:F404"/>
    <mergeCell ref="E438:F438"/>
    <mergeCell ref="E431:F431"/>
    <mergeCell ref="E417:F417"/>
    <mergeCell ref="E410:F410"/>
    <mergeCell ref="B35:E35"/>
    <mergeCell ref="B37:E37"/>
    <mergeCell ref="A85:F85"/>
    <mergeCell ref="E82:F82"/>
    <mergeCell ref="A82:D82"/>
    <mergeCell ref="B203:E203"/>
    <mergeCell ref="B165:E165"/>
    <mergeCell ref="B164:E164"/>
    <mergeCell ref="B39:E39"/>
    <mergeCell ref="E109:F109"/>
    <mergeCell ref="E445:F445"/>
    <mergeCell ref="E425:F425"/>
    <mergeCell ref="E427:F427"/>
    <mergeCell ref="E429:F429"/>
    <mergeCell ref="B279:E279"/>
    <mergeCell ref="B200:E200"/>
    <mergeCell ref="B201:E201"/>
    <mergeCell ref="E291:F291"/>
    <mergeCell ref="A241:D241"/>
    <mergeCell ref="E443:F443"/>
    <mergeCell ref="B32:E32"/>
    <mergeCell ref="B34:E34"/>
    <mergeCell ref="B38:E38"/>
    <mergeCell ref="B202:E202"/>
    <mergeCell ref="B43:E43"/>
    <mergeCell ref="B40:E40"/>
    <mergeCell ref="B36:E36"/>
    <mergeCell ref="B161:E161"/>
    <mergeCell ref="B162:E162"/>
    <mergeCell ref="B45:E45"/>
    <mergeCell ref="B2:E2"/>
    <mergeCell ref="A3:F3"/>
    <mergeCell ref="B8:E8"/>
    <mergeCell ref="B29:E29"/>
    <mergeCell ref="B31:E31"/>
    <mergeCell ref="B30:E30"/>
    <mergeCell ref="B28:E28"/>
    <mergeCell ref="A22:D22"/>
    <mergeCell ref="E22:F22"/>
    <mergeCell ref="B33:E33"/>
    <mergeCell ref="B160:E160"/>
    <mergeCell ref="B46:E46"/>
    <mergeCell ref="B47:E47"/>
    <mergeCell ref="B49:E49"/>
    <mergeCell ref="B48:E48"/>
    <mergeCell ref="B50:E50"/>
    <mergeCell ref="B116:E116"/>
    <mergeCell ref="B117:E117"/>
    <mergeCell ref="A109:D109"/>
    <mergeCell ref="B112:D112"/>
    <mergeCell ref="B151:E151"/>
    <mergeCell ref="B152:E152"/>
    <mergeCell ref="B148:E148"/>
    <mergeCell ref="B89:E89"/>
    <mergeCell ref="B90:E90"/>
    <mergeCell ref="A145:D145"/>
    <mergeCell ref="E145:F145"/>
    <mergeCell ref="B91:E91"/>
    <mergeCell ref="B154:E154"/>
    <mergeCell ref="B163:E163"/>
    <mergeCell ref="B248:E248"/>
    <mergeCell ref="B198:E198"/>
    <mergeCell ref="B199:E199"/>
    <mergeCell ref="E241:F241"/>
    <mergeCell ref="B247:E247"/>
    <mergeCell ref="B196:E196"/>
    <mergeCell ref="A190:D190"/>
    <mergeCell ref="E190:F190"/>
  </mergeCells>
  <printOptions/>
  <pageMargins left="0.7874015748031497" right="0.2755905511811024" top="0.9055118110236221" bottom="0.6692913385826772" header="0.35433070866141736" footer="0.3937007874015748"/>
  <pageSetup fitToHeight="0" horizontalDpi="360" verticalDpi="360" orientation="portrait" paperSize="9" scale="97" r:id="rId1"/>
  <headerFooter>
    <oddHeader>&amp;L&amp;"Arial,Regular"GRAĐEVINA: Rekonstrukcija zgrade općine Krnjak 
&amp;R&amp;"Arial,Regular"INVESTITOR: Općina Krnjak, Krnjak  5 ,47242 Krnjak</oddHeader>
    <oddFooter>&amp;LCONVEXO d.o.o., Gornji Zvečaj&amp;C&amp;"Arial,Regular"&amp;12&amp;P&amp;RTroškovnik: TD 0712/2019</oddFooter>
  </headerFooter>
  <rowBreaks count="13" manualBreakCount="13">
    <brk id="24" max="5" man="1"/>
    <brk id="84" max="5" man="1"/>
    <brk id="111" max="5" man="1"/>
    <brk id="132" max="5" man="1"/>
    <brk id="147" max="5" man="1"/>
    <brk id="192" max="5" man="1"/>
    <brk id="211" max="5" man="1"/>
    <brk id="225" max="5" man="1"/>
    <brk id="243" max="5" man="1"/>
    <brk id="263" max="5" man="1"/>
    <brk id="319" max="5" man="1"/>
    <brk id="346" max="5" man="1"/>
    <brk id="403" max="5" man="1"/>
  </rowBreaks>
</worksheet>
</file>

<file path=xl/worksheets/sheet3.xml><?xml version="1.0" encoding="utf-8"?>
<worksheet xmlns="http://schemas.openxmlformats.org/spreadsheetml/2006/main" xmlns:r="http://schemas.openxmlformats.org/officeDocument/2006/relationships">
  <dimension ref="A3:N329"/>
  <sheetViews>
    <sheetView view="pageBreakPreview" zoomScaleSheetLayoutView="100" workbookViewId="0" topLeftCell="A210">
      <selection activeCell="E239" sqref="E239"/>
    </sheetView>
  </sheetViews>
  <sheetFormatPr defaultColWidth="9.00390625" defaultRowHeight="12.75"/>
  <cols>
    <col min="1" max="1" width="3.625" style="347" customWidth="1"/>
    <col min="2" max="2" width="44.25390625" style="379" customWidth="1"/>
    <col min="3" max="3" width="9.25390625" style="347" customWidth="1"/>
    <col min="4" max="4" width="7.75390625" style="355" customWidth="1"/>
    <col min="5" max="5" width="10.875" style="329" customWidth="1"/>
    <col min="6" max="6" width="16.375" style="356" customWidth="1"/>
    <col min="7" max="7" width="12.00390625" style="357" customWidth="1"/>
    <col min="8" max="16384" width="9.125" style="357" customWidth="1"/>
  </cols>
  <sheetData>
    <row r="3" ht="15">
      <c r="B3" s="346" t="s">
        <v>211</v>
      </c>
    </row>
    <row r="4" ht="15">
      <c r="B4" s="346" t="s">
        <v>212</v>
      </c>
    </row>
    <row r="5" ht="15">
      <c r="B5" s="346" t="s">
        <v>213</v>
      </c>
    </row>
    <row r="6" ht="15">
      <c r="B6" s="346" t="s">
        <v>366</v>
      </c>
    </row>
    <row r="7" ht="15">
      <c r="B7" s="346"/>
    </row>
    <row r="8" ht="23.25">
      <c r="B8" s="348"/>
    </row>
    <row r="9" ht="20.25">
      <c r="B9" s="349"/>
    </row>
    <row r="10" ht="20.25">
      <c r="B10" s="349" t="s">
        <v>221</v>
      </c>
    </row>
    <row r="11" ht="20.25">
      <c r="B11" s="349"/>
    </row>
    <row r="12" ht="20.25">
      <c r="B12" s="350" t="s">
        <v>222</v>
      </c>
    </row>
    <row r="13" ht="12.75">
      <c r="B13" s="351"/>
    </row>
    <row r="14" ht="20.25">
      <c r="B14" s="352"/>
    </row>
    <row r="15" ht="15">
      <c r="B15" s="353" t="s">
        <v>214</v>
      </c>
    </row>
    <row r="16" ht="20.25">
      <c r="B16" s="354" t="s">
        <v>117</v>
      </c>
    </row>
    <row r="17" ht="20.25">
      <c r="B17" s="354" t="s">
        <v>215</v>
      </c>
    </row>
    <row r="18" ht="20.25">
      <c r="B18" s="354"/>
    </row>
    <row r="19" ht="20.25">
      <c r="B19" s="354"/>
    </row>
    <row r="20" ht="20.25">
      <c r="B20" s="358"/>
    </row>
    <row r="21" spans="1:13" s="359" customFormat="1" ht="20.25">
      <c r="A21" s="347"/>
      <c r="B21" s="353" t="s">
        <v>223</v>
      </c>
      <c r="C21" s="347"/>
      <c r="D21" s="355"/>
      <c r="E21" s="329"/>
      <c r="F21" s="356"/>
      <c r="G21" s="357"/>
      <c r="H21" s="357"/>
      <c r="I21" s="357"/>
      <c r="J21" s="357"/>
      <c r="K21" s="357"/>
      <c r="L21" s="357"/>
      <c r="M21" s="357"/>
    </row>
    <row r="22" spans="1:13" s="359" customFormat="1" ht="43.5" customHeight="1">
      <c r="A22" s="347"/>
      <c r="B22" s="470" t="s">
        <v>367</v>
      </c>
      <c r="C22" s="470"/>
      <c r="D22" s="470"/>
      <c r="E22" s="470"/>
      <c r="F22" s="356"/>
      <c r="G22" s="357"/>
      <c r="H22" s="357"/>
      <c r="I22" s="357"/>
      <c r="J22" s="357"/>
      <c r="K22" s="357"/>
      <c r="L22" s="357"/>
      <c r="M22" s="357"/>
    </row>
    <row r="23" spans="1:6" s="359" customFormat="1" ht="20.25">
      <c r="A23" s="360"/>
      <c r="B23" s="361"/>
      <c r="C23" s="362"/>
      <c r="D23" s="363"/>
      <c r="E23" s="329"/>
      <c r="F23" s="364"/>
    </row>
    <row r="24" spans="1:13" ht="20.25">
      <c r="A24" s="360"/>
      <c r="B24" s="354"/>
      <c r="C24" s="360"/>
      <c r="D24" s="365"/>
      <c r="E24" s="365"/>
      <c r="F24" s="364"/>
      <c r="G24" s="359"/>
      <c r="H24" s="359"/>
      <c r="I24" s="359"/>
      <c r="J24" s="359"/>
      <c r="K24" s="359"/>
      <c r="L24" s="359"/>
      <c r="M24" s="359"/>
    </row>
    <row r="25" spans="1:13" ht="20.25">
      <c r="A25" s="360"/>
      <c r="B25" s="354"/>
      <c r="C25" s="360"/>
      <c r="D25" s="365"/>
      <c r="E25" s="365"/>
      <c r="F25" s="364"/>
      <c r="G25" s="359"/>
      <c r="H25" s="359"/>
      <c r="I25" s="359"/>
      <c r="J25" s="359"/>
      <c r="K25" s="359"/>
      <c r="L25" s="359"/>
      <c r="M25" s="359"/>
    </row>
    <row r="26" spans="2:5" ht="20.25">
      <c r="B26" s="353" t="s">
        <v>224</v>
      </c>
      <c r="C26" s="360"/>
      <c r="D26" s="365"/>
      <c r="E26" s="365"/>
    </row>
    <row r="27" ht="20.25">
      <c r="B27" s="354" t="s">
        <v>248</v>
      </c>
    </row>
    <row r="28" ht="20.25">
      <c r="B28" s="354"/>
    </row>
    <row r="29" ht="20.25">
      <c r="B29" s="366"/>
    </row>
    <row r="30" ht="20.25">
      <c r="B30" s="349" t="s">
        <v>225</v>
      </c>
    </row>
    <row r="31" ht="20.25">
      <c r="B31" s="366" t="s">
        <v>226</v>
      </c>
    </row>
    <row r="32" ht="20.25">
      <c r="B32" s="366"/>
    </row>
    <row r="33" ht="15">
      <c r="B33" s="367"/>
    </row>
    <row r="34" spans="2:4" ht="12.75">
      <c r="B34" s="351"/>
      <c r="D34" s="329"/>
    </row>
    <row r="35" ht="14.25">
      <c r="B35" s="368" t="s">
        <v>217</v>
      </c>
    </row>
    <row r="36" ht="14.25">
      <c r="B36" s="369" t="s">
        <v>218</v>
      </c>
    </row>
    <row r="37" ht="14.25">
      <c r="B37" s="370"/>
    </row>
    <row r="38" ht="14.25">
      <c r="B38" s="370"/>
    </row>
    <row r="39" ht="15.75">
      <c r="B39" s="371" t="s">
        <v>216</v>
      </c>
    </row>
    <row r="40" ht="12.75">
      <c r="B40" s="351"/>
    </row>
    <row r="41" spans="2:5" ht="39" customHeight="1">
      <c r="B41" s="471" t="s">
        <v>368</v>
      </c>
      <c r="C41" s="471"/>
      <c r="D41" s="471"/>
      <c r="E41" s="471"/>
    </row>
    <row r="42" spans="1:14" s="227" customFormat="1" ht="25.5" customHeight="1">
      <c r="A42" s="347"/>
      <c r="B42" s="471" t="s">
        <v>369</v>
      </c>
      <c r="C42" s="471"/>
      <c r="D42" s="471"/>
      <c r="E42" s="471"/>
      <c r="F42" s="356"/>
      <c r="G42" s="357"/>
      <c r="H42" s="357"/>
      <c r="I42" s="357"/>
      <c r="J42" s="357"/>
      <c r="K42" s="357"/>
      <c r="L42" s="357"/>
      <c r="M42" s="357"/>
      <c r="N42" s="357"/>
    </row>
    <row r="43" spans="1:14" s="227" customFormat="1" ht="25.5" customHeight="1">
      <c r="A43" s="347"/>
      <c r="B43" s="472" t="s">
        <v>370</v>
      </c>
      <c r="C43" s="472"/>
      <c r="D43" s="472"/>
      <c r="E43" s="472"/>
      <c r="F43" s="356"/>
      <c r="G43" s="357"/>
      <c r="H43" s="357"/>
      <c r="I43" s="357"/>
      <c r="J43" s="357"/>
      <c r="K43" s="357"/>
      <c r="L43" s="357"/>
      <c r="M43" s="357"/>
      <c r="N43" s="357"/>
    </row>
    <row r="44" spans="1:14" s="227" customFormat="1" ht="12.75">
      <c r="A44" s="347"/>
      <c r="B44" s="473" t="s">
        <v>227</v>
      </c>
      <c r="C44" s="473"/>
      <c r="D44" s="473"/>
      <c r="E44" s="473"/>
      <c r="F44" s="356"/>
      <c r="G44" s="357"/>
      <c r="H44" s="357"/>
      <c r="I44" s="357"/>
      <c r="J44" s="357"/>
      <c r="K44" s="357"/>
      <c r="L44" s="357"/>
      <c r="M44" s="357"/>
      <c r="N44" s="357"/>
    </row>
    <row r="45" spans="1:14" s="227" customFormat="1" ht="12.75">
      <c r="A45" s="347"/>
      <c r="B45" s="473" t="s">
        <v>228</v>
      </c>
      <c r="C45" s="473"/>
      <c r="D45" s="473"/>
      <c r="E45" s="473"/>
      <c r="F45" s="356"/>
      <c r="G45" s="357"/>
      <c r="H45" s="357"/>
      <c r="I45" s="357"/>
      <c r="J45" s="357"/>
      <c r="K45" s="357"/>
      <c r="L45" s="357"/>
      <c r="M45" s="357"/>
      <c r="N45" s="357"/>
    </row>
    <row r="46" spans="1:14" s="227" customFormat="1" ht="28.5" customHeight="1">
      <c r="A46" s="347"/>
      <c r="B46" s="472" t="s">
        <v>371</v>
      </c>
      <c r="C46" s="472"/>
      <c r="D46" s="472"/>
      <c r="E46" s="472"/>
      <c r="F46" s="356"/>
      <c r="G46" s="357"/>
      <c r="H46" s="357"/>
      <c r="I46" s="357"/>
      <c r="J46" s="357"/>
      <c r="K46" s="357"/>
      <c r="L46" s="357"/>
      <c r="M46" s="357"/>
      <c r="N46" s="357"/>
    </row>
    <row r="47" spans="1:14" s="227" customFormat="1" ht="12.75">
      <c r="A47" s="347"/>
      <c r="B47" s="351"/>
      <c r="C47" s="347"/>
      <c r="D47" s="355"/>
      <c r="E47" s="329"/>
      <c r="F47" s="356"/>
      <c r="G47" s="357"/>
      <c r="H47" s="357"/>
      <c r="I47" s="357"/>
      <c r="J47" s="357"/>
      <c r="K47" s="357"/>
      <c r="L47" s="357"/>
      <c r="M47" s="357"/>
      <c r="N47" s="357"/>
    </row>
    <row r="48" spans="1:14" s="227" customFormat="1" ht="12.75">
      <c r="A48" s="347"/>
      <c r="B48" s="351"/>
      <c r="C48" s="347"/>
      <c r="D48" s="355"/>
      <c r="E48" s="329"/>
      <c r="F48" s="356"/>
      <c r="G48" s="357"/>
      <c r="H48" s="357"/>
      <c r="I48" s="357"/>
      <c r="J48" s="357"/>
      <c r="K48" s="357"/>
      <c r="L48" s="357"/>
      <c r="M48" s="357"/>
      <c r="N48" s="357"/>
    </row>
    <row r="49" spans="1:14" s="227" customFormat="1" ht="12.75">
      <c r="A49" s="347"/>
      <c r="B49" s="375" t="s">
        <v>229</v>
      </c>
      <c r="C49" s="347"/>
      <c r="D49" s="355"/>
      <c r="E49" s="329"/>
      <c r="F49" s="356"/>
      <c r="G49" s="357"/>
      <c r="H49" s="357"/>
      <c r="I49" s="357"/>
      <c r="J49" s="357"/>
      <c r="K49" s="357"/>
      <c r="L49" s="357"/>
      <c r="M49" s="357"/>
      <c r="N49" s="357"/>
    </row>
    <row r="50" spans="1:14" s="227" customFormat="1" ht="12.75">
      <c r="A50" s="347"/>
      <c r="B50" s="351"/>
      <c r="C50" s="347"/>
      <c r="D50" s="355"/>
      <c r="E50" s="329"/>
      <c r="F50" s="356"/>
      <c r="G50" s="357"/>
      <c r="H50" s="357"/>
      <c r="I50" s="357"/>
      <c r="J50" s="357"/>
      <c r="K50" s="357"/>
      <c r="L50" s="357"/>
      <c r="M50" s="357"/>
      <c r="N50" s="357"/>
    </row>
    <row r="51" spans="1:14" s="227" customFormat="1" ht="38.25" customHeight="1">
      <c r="A51" s="376" t="s">
        <v>1</v>
      </c>
      <c r="B51" s="472" t="s">
        <v>372</v>
      </c>
      <c r="C51" s="472"/>
      <c r="D51" s="472"/>
      <c r="E51" s="472"/>
      <c r="F51" s="356"/>
      <c r="G51" s="357"/>
      <c r="H51" s="357"/>
      <c r="I51" s="357"/>
      <c r="J51" s="357"/>
      <c r="K51" s="357"/>
      <c r="L51" s="357"/>
      <c r="M51" s="357"/>
      <c r="N51" s="357"/>
    </row>
    <row r="52" spans="1:14" s="227" customFormat="1" ht="12.75">
      <c r="A52" s="347"/>
      <c r="B52" s="374"/>
      <c r="C52" s="376"/>
      <c r="D52" s="377"/>
      <c r="E52" s="329"/>
      <c r="F52" s="356"/>
      <c r="G52" s="357"/>
      <c r="H52" s="357"/>
      <c r="I52" s="357"/>
      <c r="J52" s="357"/>
      <c r="K52" s="357"/>
      <c r="L52" s="357"/>
      <c r="M52" s="357"/>
      <c r="N52" s="357"/>
    </row>
    <row r="53" spans="1:14" s="227" customFormat="1" ht="39" customHeight="1">
      <c r="A53" s="376" t="s">
        <v>2</v>
      </c>
      <c r="B53" s="472" t="s">
        <v>373</v>
      </c>
      <c r="C53" s="472"/>
      <c r="D53" s="472"/>
      <c r="E53" s="472"/>
      <c r="F53" s="356"/>
      <c r="G53" s="357"/>
      <c r="H53" s="357"/>
      <c r="I53" s="357"/>
      <c r="J53" s="357"/>
      <c r="K53" s="357"/>
      <c r="L53" s="357"/>
      <c r="M53" s="357"/>
      <c r="N53" s="357"/>
    </row>
    <row r="54" spans="1:14" s="227" customFormat="1" ht="12.75">
      <c r="A54" s="347"/>
      <c r="B54" s="374"/>
      <c r="C54" s="376"/>
      <c r="D54" s="377"/>
      <c r="E54" s="329"/>
      <c r="F54" s="356"/>
      <c r="G54" s="357"/>
      <c r="H54" s="357"/>
      <c r="I54" s="357"/>
      <c r="J54" s="357"/>
      <c r="K54" s="357"/>
      <c r="L54" s="357"/>
      <c r="M54" s="357"/>
      <c r="N54" s="357"/>
    </row>
    <row r="55" spans="1:14" s="227" customFormat="1" ht="26.25" customHeight="1">
      <c r="A55" s="376" t="s">
        <v>3</v>
      </c>
      <c r="B55" s="472" t="s">
        <v>374</v>
      </c>
      <c r="C55" s="472"/>
      <c r="D55" s="472"/>
      <c r="E55" s="472"/>
      <c r="F55" s="356"/>
      <c r="G55" s="357"/>
      <c r="H55" s="357"/>
      <c r="I55" s="357"/>
      <c r="J55" s="357"/>
      <c r="K55" s="357"/>
      <c r="L55" s="357"/>
      <c r="M55" s="357"/>
      <c r="N55" s="357"/>
    </row>
    <row r="56" spans="1:14" s="227" customFormat="1" ht="12.75">
      <c r="A56" s="347"/>
      <c r="B56" s="374"/>
      <c r="C56" s="376"/>
      <c r="D56" s="377"/>
      <c r="E56" s="329"/>
      <c r="F56" s="356"/>
      <c r="G56" s="357"/>
      <c r="H56" s="357"/>
      <c r="I56" s="357"/>
      <c r="J56" s="357"/>
      <c r="K56" s="357"/>
      <c r="L56" s="357"/>
      <c r="M56" s="357"/>
      <c r="N56" s="357"/>
    </row>
    <row r="57" spans="1:14" s="227" customFormat="1" ht="12.75">
      <c r="A57" s="347" t="s">
        <v>4</v>
      </c>
      <c r="B57" s="474" t="s">
        <v>230</v>
      </c>
      <c r="C57" s="474"/>
      <c r="D57" s="474"/>
      <c r="E57" s="474"/>
      <c r="F57" s="356"/>
      <c r="G57" s="357"/>
      <c r="H57" s="357"/>
      <c r="I57" s="357"/>
      <c r="J57" s="357"/>
      <c r="K57" s="357"/>
      <c r="L57" s="357"/>
      <c r="M57" s="357"/>
      <c r="N57" s="357"/>
    </row>
    <row r="58" spans="1:14" s="227" customFormat="1" ht="12.75">
      <c r="A58" s="347"/>
      <c r="B58" s="374"/>
      <c r="C58" s="376"/>
      <c r="D58" s="377"/>
      <c r="E58" s="329"/>
      <c r="F58" s="356"/>
      <c r="G58" s="357"/>
      <c r="H58" s="357"/>
      <c r="I58" s="357"/>
      <c r="J58" s="357"/>
      <c r="K58" s="357"/>
      <c r="L58" s="357"/>
      <c r="M58" s="357"/>
      <c r="N58" s="357"/>
    </row>
    <row r="59" spans="1:14" s="227" customFormat="1" ht="39" customHeight="1">
      <c r="A59" s="376" t="s">
        <v>5</v>
      </c>
      <c r="B59" s="472" t="s">
        <v>375</v>
      </c>
      <c r="C59" s="472"/>
      <c r="D59" s="472"/>
      <c r="E59" s="472"/>
      <c r="F59" s="356"/>
      <c r="G59" s="357"/>
      <c r="H59" s="357"/>
      <c r="I59" s="357"/>
      <c r="J59" s="357"/>
      <c r="K59" s="357"/>
      <c r="L59" s="357"/>
      <c r="M59" s="357"/>
      <c r="N59" s="357"/>
    </row>
    <row r="60" spans="1:14" s="227" customFormat="1" ht="12.75">
      <c r="A60" s="347"/>
      <c r="B60" s="374"/>
      <c r="C60" s="376"/>
      <c r="D60" s="377"/>
      <c r="E60" s="329"/>
      <c r="F60" s="356"/>
      <c r="G60" s="357"/>
      <c r="H60" s="357"/>
      <c r="I60" s="357"/>
      <c r="J60" s="357"/>
      <c r="K60" s="357"/>
      <c r="L60" s="357"/>
      <c r="M60" s="357"/>
      <c r="N60" s="357"/>
    </row>
    <row r="61" spans="1:14" s="227" customFormat="1" ht="25.5" customHeight="1">
      <c r="A61" s="376" t="s">
        <v>6</v>
      </c>
      <c r="B61" s="472" t="s">
        <v>376</v>
      </c>
      <c r="C61" s="472"/>
      <c r="D61" s="472"/>
      <c r="E61" s="472"/>
      <c r="F61" s="356"/>
      <c r="G61" s="357"/>
      <c r="H61" s="357"/>
      <c r="I61" s="357"/>
      <c r="J61" s="357"/>
      <c r="K61" s="357"/>
      <c r="L61" s="357"/>
      <c r="M61" s="357"/>
      <c r="N61" s="357"/>
    </row>
    <row r="62" spans="1:14" s="227" customFormat="1" ht="12.75">
      <c r="A62" s="347"/>
      <c r="B62" s="374"/>
      <c r="C62" s="376"/>
      <c r="D62" s="377"/>
      <c r="E62" s="329"/>
      <c r="F62" s="356"/>
      <c r="G62" s="357"/>
      <c r="H62" s="357"/>
      <c r="I62" s="357"/>
      <c r="J62" s="357"/>
      <c r="K62" s="357"/>
      <c r="L62" s="357"/>
      <c r="M62" s="357"/>
      <c r="N62" s="357"/>
    </row>
    <row r="63" spans="1:14" s="227" customFormat="1" ht="12.75">
      <c r="A63" s="347" t="s">
        <v>7</v>
      </c>
      <c r="B63" s="475" t="s">
        <v>231</v>
      </c>
      <c r="C63" s="475"/>
      <c r="D63" s="475"/>
      <c r="E63" s="475"/>
      <c r="F63" s="356"/>
      <c r="G63" s="357"/>
      <c r="H63" s="357"/>
      <c r="I63" s="357"/>
      <c r="J63" s="357"/>
      <c r="K63" s="357"/>
      <c r="L63" s="357"/>
      <c r="M63" s="357"/>
      <c r="N63" s="357"/>
    </row>
    <row r="64" spans="1:14" s="227" customFormat="1" ht="12.75">
      <c r="A64" s="347"/>
      <c r="B64" s="374"/>
      <c r="C64" s="376"/>
      <c r="D64" s="377"/>
      <c r="E64" s="329"/>
      <c r="F64" s="356"/>
      <c r="G64" s="357"/>
      <c r="H64" s="357"/>
      <c r="I64" s="357"/>
      <c r="J64" s="357"/>
      <c r="K64" s="357"/>
      <c r="L64" s="357"/>
      <c r="M64" s="357"/>
      <c r="N64" s="357"/>
    </row>
    <row r="65" spans="1:14" s="227" customFormat="1" ht="25.5" customHeight="1">
      <c r="A65" s="376" t="s">
        <v>8</v>
      </c>
      <c r="B65" s="472" t="s">
        <v>377</v>
      </c>
      <c r="C65" s="472"/>
      <c r="D65" s="472"/>
      <c r="E65" s="472"/>
      <c r="F65" s="356"/>
      <c r="G65" s="357"/>
      <c r="H65" s="357"/>
      <c r="I65" s="357"/>
      <c r="J65" s="357"/>
      <c r="K65" s="357"/>
      <c r="L65" s="357"/>
      <c r="M65" s="357"/>
      <c r="N65" s="357"/>
    </row>
    <row r="66" spans="1:14" s="227" customFormat="1" ht="12.75">
      <c r="A66" s="347"/>
      <c r="B66" s="374"/>
      <c r="C66" s="376"/>
      <c r="D66" s="377"/>
      <c r="E66" s="329"/>
      <c r="F66" s="356"/>
      <c r="G66" s="357"/>
      <c r="H66" s="357"/>
      <c r="I66" s="357"/>
      <c r="J66" s="357"/>
      <c r="K66" s="357"/>
      <c r="L66" s="357"/>
      <c r="M66" s="357"/>
      <c r="N66" s="357"/>
    </row>
    <row r="67" spans="1:14" s="227" customFormat="1" ht="39" customHeight="1">
      <c r="A67" s="376" t="s">
        <v>9</v>
      </c>
      <c r="B67" s="472" t="s">
        <v>378</v>
      </c>
      <c r="C67" s="472"/>
      <c r="D67" s="472"/>
      <c r="E67" s="472"/>
      <c r="F67" s="356"/>
      <c r="G67" s="357"/>
      <c r="H67" s="357"/>
      <c r="I67" s="357"/>
      <c r="J67" s="357"/>
      <c r="K67" s="357"/>
      <c r="L67" s="357"/>
      <c r="M67" s="357"/>
      <c r="N67" s="357"/>
    </row>
    <row r="68" spans="1:14" s="227" customFormat="1" ht="12.75">
      <c r="A68" s="347"/>
      <c r="B68" s="374"/>
      <c r="C68" s="376"/>
      <c r="D68" s="377"/>
      <c r="E68" s="329"/>
      <c r="F68" s="356"/>
      <c r="G68" s="357"/>
      <c r="H68" s="357"/>
      <c r="I68" s="357"/>
      <c r="J68" s="357"/>
      <c r="K68" s="357"/>
      <c r="L68" s="357"/>
      <c r="M68" s="357"/>
      <c r="N68" s="357"/>
    </row>
    <row r="69" spans="1:14" s="227" customFormat="1" ht="25.5" customHeight="1">
      <c r="A69" s="376" t="s">
        <v>10</v>
      </c>
      <c r="B69" s="472" t="s">
        <v>379</v>
      </c>
      <c r="C69" s="472"/>
      <c r="D69" s="472"/>
      <c r="E69" s="472"/>
      <c r="F69" s="356"/>
      <c r="G69" s="357"/>
      <c r="H69" s="357"/>
      <c r="I69" s="357"/>
      <c r="J69" s="357"/>
      <c r="K69" s="357"/>
      <c r="L69" s="357"/>
      <c r="M69" s="357"/>
      <c r="N69" s="357"/>
    </row>
    <row r="70" spans="1:14" s="227" customFormat="1" ht="12.75">
      <c r="A70" s="347"/>
      <c r="B70" s="374"/>
      <c r="C70" s="376"/>
      <c r="D70" s="377"/>
      <c r="E70" s="329"/>
      <c r="F70" s="356"/>
      <c r="G70" s="357"/>
      <c r="H70" s="357"/>
      <c r="I70" s="357"/>
      <c r="J70" s="357"/>
      <c r="K70" s="357"/>
      <c r="L70" s="357"/>
      <c r="M70" s="357"/>
      <c r="N70" s="357"/>
    </row>
    <row r="71" spans="1:14" s="227" customFormat="1" ht="26.25" customHeight="1">
      <c r="A71" s="376" t="s">
        <v>11</v>
      </c>
      <c r="B71" s="472" t="s">
        <v>380</v>
      </c>
      <c r="C71" s="472"/>
      <c r="D71" s="472"/>
      <c r="E71" s="472"/>
      <c r="F71" s="356"/>
      <c r="G71" s="357"/>
      <c r="H71" s="357"/>
      <c r="I71" s="357"/>
      <c r="J71" s="357"/>
      <c r="K71" s="357"/>
      <c r="L71" s="357"/>
      <c r="M71" s="357"/>
      <c r="N71" s="357"/>
    </row>
    <row r="72" spans="1:14" s="227" customFormat="1" ht="12.75">
      <c r="A72" s="347"/>
      <c r="B72" s="374"/>
      <c r="C72" s="376"/>
      <c r="D72" s="377"/>
      <c r="E72" s="329"/>
      <c r="F72" s="356"/>
      <c r="G72" s="357"/>
      <c r="H72" s="357"/>
      <c r="I72" s="357"/>
      <c r="J72" s="357"/>
      <c r="K72" s="357"/>
      <c r="L72" s="357"/>
      <c r="M72" s="357"/>
      <c r="N72" s="357"/>
    </row>
    <row r="73" spans="1:14" s="227" customFormat="1" ht="39" customHeight="1">
      <c r="A73" s="376" t="s">
        <v>12</v>
      </c>
      <c r="B73" s="472" t="s">
        <v>381</v>
      </c>
      <c r="C73" s="472"/>
      <c r="D73" s="472"/>
      <c r="E73" s="472"/>
      <c r="F73" s="356"/>
      <c r="G73" s="357"/>
      <c r="H73" s="357"/>
      <c r="I73" s="357"/>
      <c r="J73" s="357"/>
      <c r="K73" s="357"/>
      <c r="L73" s="357"/>
      <c r="M73" s="357"/>
      <c r="N73" s="357"/>
    </row>
    <row r="74" spans="1:14" s="227" customFormat="1" ht="12.75">
      <c r="A74" s="347"/>
      <c r="B74" s="374"/>
      <c r="C74" s="376"/>
      <c r="D74" s="377"/>
      <c r="E74" s="329"/>
      <c r="F74" s="356"/>
      <c r="G74" s="357"/>
      <c r="H74" s="357"/>
      <c r="I74" s="357"/>
      <c r="J74" s="357"/>
      <c r="K74" s="357"/>
      <c r="L74" s="357"/>
      <c r="M74" s="357"/>
      <c r="N74" s="357"/>
    </row>
    <row r="75" spans="1:14" s="227" customFormat="1" ht="12.75">
      <c r="A75" s="347" t="s">
        <v>13</v>
      </c>
      <c r="B75" s="472" t="s">
        <v>232</v>
      </c>
      <c r="C75" s="472"/>
      <c r="D75" s="472"/>
      <c r="E75" s="472"/>
      <c r="F75" s="356"/>
      <c r="G75" s="357"/>
      <c r="H75" s="357"/>
      <c r="I75" s="357"/>
      <c r="J75" s="357"/>
      <c r="K75" s="357"/>
      <c r="L75" s="357"/>
      <c r="M75" s="357"/>
      <c r="N75" s="357"/>
    </row>
    <row r="76" spans="1:14" s="227" customFormat="1" ht="12.75">
      <c r="A76" s="347"/>
      <c r="B76" s="351"/>
      <c r="C76" s="347"/>
      <c r="D76" s="355"/>
      <c r="E76" s="329"/>
      <c r="F76" s="356"/>
      <c r="G76" s="357"/>
      <c r="H76" s="357"/>
      <c r="I76" s="357"/>
      <c r="J76" s="357"/>
      <c r="K76" s="357"/>
      <c r="L76" s="357"/>
      <c r="M76" s="357"/>
      <c r="N76" s="357"/>
    </row>
    <row r="77" spans="1:14" s="227" customFormat="1" ht="51.75" customHeight="1">
      <c r="A77" s="376" t="s">
        <v>14</v>
      </c>
      <c r="B77" s="472" t="s">
        <v>382</v>
      </c>
      <c r="C77" s="472"/>
      <c r="D77" s="472"/>
      <c r="E77" s="472"/>
      <c r="F77" s="356"/>
      <c r="G77" s="357"/>
      <c r="H77" s="357"/>
      <c r="I77" s="357"/>
      <c r="J77" s="357"/>
      <c r="K77" s="357"/>
      <c r="L77" s="357"/>
      <c r="M77" s="357"/>
      <c r="N77" s="357"/>
    </row>
    <row r="78" spans="1:14" s="227" customFormat="1" ht="12.75">
      <c r="A78" s="347"/>
      <c r="B78" s="351"/>
      <c r="C78" s="347"/>
      <c r="D78" s="355"/>
      <c r="E78" s="329"/>
      <c r="F78" s="356"/>
      <c r="G78" s="357"/>
      <c r="H78" s="357"/>
      <c r="I78" s="357"/>
      <c r="J78" s="357"/>
      <c r="K78" s="357"/>
      <c r="L78" s="357"/>
      <c r="M78" s="357"/>
      <c r="N78" s="357"/>
    </row>
    <row r="79" spans="1:14" s="227" customFormat="1" ht="42" customHeight="1">
      <c r="A79" s="376" t="s">
        <v>15</v>
      </c>
      <c r="B79" s="472" t="s">
        <v>383</v>
      </c>
      <c r="C79" s="472"/>
      <c r="D79" s="472"/>
      <c r="E79" s="472"/>
      <c r="F79" s="356"/>
      <c r="G79" s="357"/>
      <c r="H79" s="357"/>
      <c r="I79" s="357"/>
      <c r="J79" s="357"/>
      <c r="K79" s="357"/>
      <c r="L79" s="357"/>
      <c r="M79" s="357"/>
      <c r="N79" s="357"/>
    </row>
    <row r="80" spans="1:14" s="227" customFormat="1" ht="12.75">
      <c r="A80" s="347"/>
      <c r="B80" s="351"/>
      <c r="C80" s="347"/>
      <c r="D80" s="355"/>
      <c r="E80" s="329"/>
      <c r="F80" s="356"/>
      <c r="G80" s="357"/>
      <c r="H80" s="357"/>
      <c r="I80" s="357"/>
      <c r="J80" s="357"/>
      <c r="K80" s="357"/>
      <c r="L80" s="357"/>
      <c r="M80" s="357"/>
      <c r="N80" s="357"/>
    </row>
    <row r="81" spans="1:14" s="227" customFormat="1" ht="42" customHeight="1">
      <c r="A81" s="376" t="s">
        <v>30</v>
      </c>
      <c r="B81" s="472" t="s">
        <v>384</v>
      </c>
      <c r="C81" s="472"/>
      <c r="D81" s="472"/>
      <c r="E81" s="472"/>
      <c r="F81" s="356"/>
      <c r="G81" s="357"/>
      <c r="H81" s="357"/>
      <c r="I81" s="357"/>
      <c r="J81" s="357"/>
      <c r="K81" s="357"/>
      <c r="L81" s="357"/>
      <c r="M81" s="357"/>
      <c r="N81" s="357"/>
    </row>
    <row r="82" spans="1:14" s="227" customFormat="1" ht="12.75">
      <c r="A82" s="347"/>
      <c r="B82" s="351"/>
      <c r="C82" s="347"/>
      <c r="D82" s="355"/>
      <c r="E82" s="329"/>
      <c r="F82" s="356"/>
      <c r="G82" s="357"/>
      <c r="H82" s="357"/>
      <c r="I82" s="357"/>
      <c r="J82" s="357"/>
      <c r="K82" s="357"/>
      <c r="L82" s="357"/>
      <c r="M82" s="357"/>
      <c r="N82" s="357"/>
    </row>
    <row r="83" spans="1:14" s="227" customFormat="1" ht="12.75">
      <c r="A83" s="347"/>
      <c r="B83" s="378"/>
      <c r="C83" s="347"/>
      <c r="D83" s="355"/>
      <c r="E83" s="329"/>
      <c r="F83" s="356"/>
      <c r="G83" s="357"/>
      <c r="H83" s="357"/>
      <c r="I83" s="357"/>
      <c r="J83" s="357"/>
      <c r="K83" s="357"/>
      <c r="L83" s="357"/>
      <c r="M83" s="357"/>
      <c r="N83" s="357"/>
    </row>
    <row r="84" spans="1:14" s="227" customFormat="1" ht="12.75">
      <c r="A84" s="347"/>
      <c r="B84" s="351"/>
      <c r="C84" s="347"/>
      <c r="D84" s="355"/>
      <c r="E84" s="329"/>
      <c r="F84" s="356"/>
      <c r="G84" s="357"/>
      <c r="H84" s="357"/>
      <c r="I84" s="357"/>
      <c r="J84" s="357"/>
      <c r="K84" s="357"/>
      <c r="L84" s="357"/>
      <c r="M84" s="357"/>
      <c r="N84" s="357"/>
    </row>
    <row r="85" spans="1:14" s="227" customFormat="1" ht="12.75">
      <c r="A85" s="347"/>
      <c r="B85" s="379"/>
      <c r="C85" s="347"/>
      <c r="D85" s="355"/>
      <c r="E85" s="329"/>
      <c r="F85" s="356"/>
      <c r="G85" s="357"/>
      <c r="H85" s="357"/>
      <c r="I85" s="357"/>
      <c r="J85" s="357"/>
      <c r="K85" s="357"/>
      <c r="L85" s="357"/>
      <c r="M85" s="357"/>
      <c r="N85" s="357"/>
    </row>
    <row r="86" spans="1:14" s="227" customFormat="1" ht="12.75">
      <c r="A86" s="347"/>
      <c r="B86" s="351" t="s">
        <v>217</v>
      </c>
      <c r="C86" s="347"/>
      <c r="D86" s="355"/>
      <c r="E86" s="329"/>
      <c r="F86" s="356"/>
      <c r="G86" s="357"/>
      <c r="H86" s="357"/>
      <c r="I86" s="357"/>
      <c r="J86" s="357"/>
      <c r="K86" s="357"/>
      <c r="L86" s="357"/>
      <c r="M86" s="357"/>
      <c r="N86" s="357"/>
    </row>
    <row r="87" spans="1:14" s="227" customFormat="1" ht="12.75">
      <c r="A87" s="347"/>
      <c r="B87" s="379" t="s">
        <v>218</v>
      </c>
      <c r="C87" s="347"/>
      <c r="D87" s="355"/>
      <c r="E87" s="329"/>
      <c r="F87" s="356"/>
      <c r="G87" s="357"/>
      <c r="H87" s="357"/>
      <c r="I87" s="357"/>
      <c r="J87" s="357"/>
      <c r="K87" s="357"/>
      <c r="L87" s="357"/>
      <c r="M87" s="357"/>
      <c r="N87" s="357"/>
    </row>
    <row r="88" spans="1:14" s="227" customFormat="1" ht="12.75">
      <c r="A88" s="347"/>
      <c r="B88" s="351"/>
      <c r="C88" s="347"/>
      <c r="D88" s="355"/>
      <c r="E88" s="329"/>
      <c r="F88" s="356"/>
      <c r="G88" s="357"/>
      <c r="H88" s="357"/>
      <c r="I88" s="357"/>
      <c r="J88" s="357"/>
      <c r="K88" s="357"/>
      <c r="L88" s="357"/>
      <c r="M88" s="357"/>
      <c r="N88" s="357"/>
    </row>
    <row r="89" spans="1:14" s="227" customFormat="1" ht="12.75">
      <c r="A89" s="347"/>
      <c r="B89" s="351"/>
      <c r="C89" s="347"/>
      <c r="D89" s="355"/>
      <c r="E89" s="329"/>
      <c r="F89" s="356"/>
      <c r="G89" s="357"/>
      <c r="H89" s="357"/>
      <c r="I89" s="357"/>
      <c r="J89" s="357"/>
      <c r="K89" s="357"/>
      <c r="L89" s="357"/>
      <c r="M89" s="357"/>
      <c r="N89" s="357"/>
    </row>
    <row r="91" spans="2:8" ht="12.75">
      <c r="B91" s="380"/>
      <c r="C91" s="381"/>
      <c r="D91" s="382"/>
      <c r="E91" s="382"/>
      <c r="G91" s="378"/>
      <c r="H91" s="378"/>
    </row>
    <row r="92" spans="1:8" ht="12.75">
      <c r="A92" s="383" t="s">
        <v>233</v>
      </c>
      <c r="B92" s="476" t="s">
        <v>234</v>
      </c>
      <c r="C92" s="476" t="s">
        <v>385</v>
      </c>
      <c r="D92" s="478" t="s">
        <v>235</v>
      </c>
      <c r="E92" s="480" t="s">
        <v>386</v>
      </c>
      <c r="F92" s="485" t="s">
        <v>387</v>
      </c>
      <c r="G92" s="378"/>
      <c r="H92" s="378"/>
    </row>
    <row r="93" spans="1:8" ht="12.75">
      <c r="A93" s="384" t="s">
        <v>236</v>
      </c>
      <c r="B93" s="477"/>
      <c r="C93" s="477"/>
      <c r="D93" s="479"/>
      <c r="E93" s="481"/>
      <c r="F93" s="486"/>
      <c r="G93" s="378"/>
      <c r="H93" s="378"/>
    </row>
    <row r="94" spans="2:8" ht="12.75">
      <c r="B94" s="385"/>
      <c r="G94" s="378"/>
      <c r="H94" s="378"/>
    </row>
    <row r="95" spans="2:8" ht="25.5" customHeight="1">
      <c r="B95" s="386" t="s">
        <v>388</v>
      </c>
      <c r="E95" s="355"/>
      <c r="F95" s="387"/>
      <c r="G95" s="378"/>
      <c r="H95" s="378"/>
    </row>
    <row r="96" spans="2:8" ht="12.75">
      <c r="B96" s="385"/>
      <c r="E96" s="355"/>
      <c r="F96" s="387"/>
      <c r="G96" s="378"/>
      <c r="H96" s="378"/>
    </row>
    <row r="97" spans="1:8" ht="26.25" customHeight="1">
      <c r="A97" s="376" t="s">
        <v>1</v>
      </c>
      <c r="B97" s="373" t="s">
        <v>389</v>
      </c>
      <c r="C97" s="347" t="s">
        <v>42</v>
      </c>
      <c r="D97" s="355">
        <v>1</v>
      </c>
      <c r="E97" s="388"/>
      <c r="F97" s="387">
        <f>D97*E97</f>
        <v>0</v>
      </c>
      <c r="G97" s="378"/>
      <c r="H97" s="378"/>
    </row>
    <row r="98" spans="2:8" ht="12.75">
      <c r="B98" s="389"/>
      <c r="E98" s="355"/>
      <c r="F98" s="387"/>
      <c r="G98" s="378"/>
      <c r="H98" s="378"/>
    </row>
    <row r="99" spans="1:8" ht="39.75" customHeight="1">
      <c r="A99" s="376" t="s">
        <v>2</v>
      </c>
      <c r="B99" s="373" t="s">
        <v>390</v>
      </c>
      <c r="C99" s="347" t="s">
        <v>42</v>
      </c>
      <c r="D99" s="355">
        <v>1</v>
      </c>
      <c r="E99" s="388"/>
      <c r="F99" s="387">
        <f>D99*E99</f>
        <v>0</v>
      </c>
      <c r="G99" s="378"/>
      <c r="H99" s="378"/>
    </row>
    <row r="100" spans="2:8" ht="12.75">
      <c r="B100" s="374"/>
      <c r="E100" s="355"/>
      <c r="F100" s="387"/>
      <c r="G100" s="378"/>
      <c r="H100" s="378"/>
    </row>
    <row r="101" spans="1:8" ht="40.5" customHeight="1">
      <c r="A101" s="376" t="s">
        <v>3</v>
      </c>
      <c r="B101" s="373" t="s">
        <v>391</v>
      </c>
      <c r="C101" s="347" t="s">
        <v>237</v>
      </c>
      <c r="D101" s="355">
        <v>4</v>
      </c>
      <c r="E101" s="388"/>
      <c r="F101" s="387">
        <f>D101*E101</f>
        <v>0</v>
      </c>
      <c r="G101" s="378"/>
      <c r="H101" s="378"/>
    </row>
    <row r="102" spans="2:8" ht="12.75">
      <c r="B102" s="390"/>
      <c r="E102" s="355"/>
      <c r="F102" s="387"/>
      <c r="G102" s="378"/>
      <c r="H102" s="378"/>
    </row>
    <row r="103" spans="1:8" ht="40.5" customHeight="1">
      <c r="A103" s="376" t="s">
        <v>4</v>
      </c>
      <c r="B103" s="373" t="s">
        <v>392</v>
      </c>
      <c r="C103" s="347" t="s">
        <v>237</v>
      </c>
      <c r="D103" s="355">
        <v>10</v>
      </c>
      <c r="E103" s="388"/>
      <c r="F103" s="387">
        <f>D103*E103</f>
        <v>0</v>
      </c>
      <c r="G103" s="378"/>
      <c r="H103" s="378"/>
    </row>
    <row r="104" spans="2:8" ht="12.75">
      <c r="B104" s="374"/>
      <c r="E104" s="355"/>
      <c r="F104" s="387"/>
      <c r="G104" s="378"/>
      <c r="H104" s="378"/>
    </row>
    <row r="105" spans="1:8" ht="38.25" customHeight="1">
      <c r="A105" s="391" t="s">
        <v>5</v>
      </c>
      <c r="B105" s="372" t="s">
        <v>393</v>
      </c>
      <c r="C105" s="381"/>
      <c r="D105" s="382"/>
      <c r="E105" s="382"/>
      <c r="F105" s="392"/>
      <c r="G105" s="378"/>
      <c r="H105" s="378"/>
    </row>
    <row r="106" spans="1:8" ht="12.75">
      <c r="A106" s="381"/>
      <c r="B106" s="393" t="s">
        <v>394</v>
      </c>
      <c r="C106" s="381" t="s">
        <v>155</v>
      </c>
      <c r="D106" s="382">
        <v>20</v>
      </c>
      <c r="E106" s="394"/>
      <c r="F106" s="392">
        <f>D106*E106</f>
        <v>0</v>
      </c>
      <c r="G106" s="378"/>
      <c r="H106" s="378"/>
    </row>
    <row r="107" spans="1:8" ht="12.75">
      <c r="A107" s="381"/>
      <c r="B107" s="393" t="s">
        <v>395</v>
      </c>
      <c r="C107" s="381" t="s">
        <v>155</v>
      </c>
      <c r="D107" s="382">
        <v>50</v>
      </c>
      <c r="E107" s="394"/>
      <c r="F107" s="392">
        <f>D107*E107</f>
        <v>0</v>
      </c>
      <c r="G107" s="378"/>
      <c r="H107" s="378"/>
    </row>
    <row r="108" spans="1:8" ht="12.75">
      <c r="A108" s="381"/>
      <c r="B108" s="393" t="s">
        <v>396</v>
      </c>
      <c r="C108" s="381" t="s">
        <v>155</v>
      </c>
      <c r="D108" s="382">
        <v>20</v>
      </c>
      <c r="E108" s="395"/>
      <c r="F108" s="392">
        <f>D108*E108</f>
        <v>0</v>
      </c>
      <c r="G108" s="378"/>
      <c r="H108" s="378"/>
    </row>
    <row r="109" spans="1:8" ht="12.75">
      <c r="A109" s="381"/>
      <c r="B109" s="357" t="s">
        <v>397</v>
      </c>
      <c r="C109" s="381" t="s">
        <v>155</v>
      </c>
      <c r="D109" s="382">
        <v>10</v>
      </c>
      <c r="E109" s="395"/>
      <c r="F109" s="392">
        <f>D109*E109</f>
        <v>0</v>
      </c>
      <c r="G109" s="378"/>
      <c r="H109" s="378"/>
    </row>
    <row r="110" spans="1:8" ht="12.75">
      <c r="A110" s="381"/>
      <c r="B110" s="357" t="s">
        <v>398</v>
      </c>
      <c r="C110" s="381" t="s">
        <v>155</v>
      </c>
      <c r="D110" s="382">
        <v>10</v>
      </c>
      <c r="E110" s="395"/>
      <c r="F110" s="392">
        <f>D110*E110</f>
        <v>0</v>
      </c>
      <c r="G110" s="378"/>
      <c r="H110" s="378"/>
    </row>
    <row r="111" spans="1:8" ht="12.75">
      <c r="A111" s="381"/>
      <c r="G111" s="378"/>
      <c r="H111" s="378"/>
    </row>
    <row r="112" spans="1:8" ht="52.5" customHeight="1">
      <c r="A112" s="376" t="s">
        <v>6</v>
      </c>
      <c r="B112" s="373" t="s">
        <v>399</v>
      </c>
      <c r="G112" s="378"/>
      <c r="H112" s="378"/>
    </row>
    <row r="113" spans="2:8" ht="12.75">
      <c r="B113" s="351" t="s">
        <v>400</v>
      </c>
      <c r="C113" s="347" t="s">
        <v>29</v>
      </c>
      <c r="D113" s="355">
        <v>1</v>
      </c>
      <c r="E113" s="396"/>
      <c r="F113" s="356">
        <f>D113*E113</f>
        <v>0</v>
      </c>
      <c r="G113" s="378"/>
      <c r="H113" s="378"/>
    </row>
    <row r="114" spans="2:8" ht="25.5">
      <c r="B114" s="397" t="s">
        <v>401</v>
      </c>
      <c r="G114" s="378"/>
      <c r="H114" s="378"/>
    </row>
    <row r="115" spans="2:8" ht="12.75">
      <c r="B115" s="351" t="s">
        <v>402</v>
      </c>
      <c r="C115" s="347" t="s">
        <v>29</v>
      </c>
      <c r="D115" s="355">
        <v>1</v>
      </c>
      <c r="E115" s="396"/>
      <c r="F115" s="356">
        <f>D115*E115</f>
        <v>0</v>
      </c>
      <c r="G115" s="378"/>
      <c r="H115" s="378"/>
    </row>
    <row r="116" spans="2:8" ht="12.75">
      <c r="B116" s="351" t="s">
        <v>403</v>
      </c>
      <c r="C116" s="347" t="s">
        <v>29</v>
      </c>
      <c r="D116" s="355">
        <v>2</v>
      </c>
      <c r="E116" s="396"/>
      <c r="F116" s="356">
        <f>D116*E116</f>
        <v>0</v>
      </c>
      <c r="G116" s="378"/>
      <c r="H116" s="378"/>
    </row>
    <row r="117" spans="2:8" ht="12.75">
      <c r="B117" s="351" t="s">
        <v>404</v>
      </c>
      <c r="C117" s="347" t="s">
        <v>29</v>
      </c>
      <c r="D117" s="355">
        <v>2</v>
      </c>
      <c r="E117" s="396"/>
      <c r="F117" s="356">
        <f>D117*E117</f>
        <v>0</v>
      </c>
      <c r="G117" s="378"/>
      <c r="H117" s="378"/>
    </row>
    <row r="118" spans="2:8" ht="12.75">
      <c r="B118" s="351" t="s">
        <v>405</v>
      </c>
      <c r="C118" s="347" t="s">
        <v>29</v>
      </c>
      <c r="D118" s="355">
        <v>1</v>
      </c>
      <c r="E118" s="396"/>
      <c r="F118" s="356">
        <f>D118*E118</f>
        <v>0</v>
      </c>
      <c r="G118" s="378"/>
      <c r="H118" s="378"/>
    </row>
    <row r="119" spans="2:8" ht="25.5">
      <c r="B119" s="372" t="s">
        <v>406</v>
      </c>
      <c r="C119" s="381"/>
      <c r="D119" s="382"/>
      <c r="E119" s="330"/>
      <c r="G119" s="378"/>
      <c r="H119" s="378"/>
    </row>
    <row r="120" spans="2:8" ht="12.75">
      <c r="B120" s="398" t="s">
        <v>407</v>
      </c>
      <c r="C120" s="381" t="s">
        <v>29</v>
      </c>
      <c r="D120" s="382">
        <v>3</v>
      </c>
      <c r="E120" s="395"/>
      <c r="F120" s="356">
        <f aca="true" t="shared" si="0" ref="F120:F139">D120*E120</f>
        <v>0</v>
      </c>
      <c r="G120" s="378"/>
      <c r="H120" s="378"/>
    </row>
    <row r="121" spans="2:8" ht="12.75">
      <c r="B121" s="398" t="s">
        <v>408</v>
      </c>
      <c r="C121" s="381" t="s">
        <v>29</v>
      </c>
      <c r="D121" s="382">
        <v>18</v>
      </c>
      <c r="E121" s="395"/>
      <c r="F121" s="356">
        <f t="shared" si="0"/>
        <v>0</v>
      </c>
      <c r="G121" s="378"/>
      <c r="H121" s="378"/>
    </row>
    <row r="122" spans="2:8" ht="12.75">
      <c r="B122" s="398" t="s">
        <v>409</v>
      </c>
      <c r="C122" s="381" t="s">
        <v>29</v>
      </c>
      <c r="D122" s="382">
        <v>28</v>
      </c>
      <c r="E122" s="395"/>
      <c r="F122" s="356">
        <f t="shared" si="0"/>
        <v>0</v>
      </c>
      <c r="G122" s="378"/>
      <c r="H122" s="378"/>
    </row>
    <row r="123" spans="2:8" ht="12.75">
      <c r="B123" s="398" t="s">
        <v>410</v>
      </c>
      <c r="C123" s="381" t="s">
        <v>29</v>
      </c>
      <c r="D123" s="382">
        <v>9</v>
      </c>
      <c r="E123" s="395"/>
      <c r="F123" s="356">
        <f t="shared" si="0"/>
        <v>0</v>
      </c>
      <c r="G123" s="378"/>
      <c r="H123" s="378"/>
    </row>
    <row r="124" spans="2:8" ht="12.75">
      <c r="B124" s="398" t="s">
        <v>411</v>
      </c>
      <c r="C124" s="381" t="s">
        <v>29</v>
      </c>
      <c r="D124" s="382">
        <v>4</v>
      </c>
      <c r="E124" s="395"/>
      <c r="F124" s="356">
        <f t="shared" si="0"/>
        <v>0</v>
      </c>
      <c r="G124" s="378"/>
      <c r="H124" s="378"/>
    </row>
    <row r="125" spans="2:8" ht="12.75">
      <c r="B125" s="399" t="s">
        <v>412</v>
      </c>
      <c r="C125" s="347" t="s">
        <v>29</v>
      </c>
      <c r="D125" s="355">
        <v>2</v>
      </c>
      <c r="E125" s="395"/>
      <c r="F125" s="356">
        <f t="shared" si="0"/>
        <v>0</v>
      </c>
      <c r="G125" s="378"/>
      <c r="H125" s="378"/>
    </row>
    <row r="126" spans="2:8" ht="12.75">
      <c r="B126" s="399" t="s">
        <v>413</v>
      </c>
      <c r="C126" s="347" t="s">
        <v>29</v>
      </c>
      <c r="D126" s="355">
        <v>1</v>
      </c>
      <c r="E126" s="395"/>
      <c r="F126" s="356">
        <f t="shared" si="0"/>
        <v>0</v>
      </c>
      <c r="G126" s="378"/>
      <c r="H126" s="378"/>
    </row>
    <row r="127" spans="2:8" ht="12.75">
      <c r="B127" s="399" t="s">
        <v>414</v>
      </c>
      <c r="C127" s="347" t="s">
        <v>29</v>
      </c>
      <c r="D127" s="355">
        <v>2</v>
      </c>
      <c r="E127" s="396"/>
      <c r="F127" s="356">
        <f t="shared" si="0"/>
        <v>0</v>
      </c>
      <c r="G127" s="378"/>
      <c r="H127" s="378"/>
    </row>
    <row r="128" spans="2:8" ht="12.75">
      <c r="B128" s="400" t="s">
        <v>415</v>
      </c>
      <c r="C128" s="347" t="s">
        <v>29</v>
      </c>
      <c r="D128" s="355">
        <v>6</v>
      </c>
      <c r="E128" s="396"/>
      <c r="F128" s="356">
        <f t="shared" si="0"/>
        <v>0</v>
      </c>
      <c r="G128" s="227"/>
      <c r="H128" s="378"/>
    </row>
    <row r="129" spans="2:8" ht="12.75">
      <c r="B129" s="400" t="s">
        <v>416</v>
      </c>
      <c r="C129" s="347" t="s">
        <v>155</v>
      </c>
      <c r="D129" s="355">
        <v>1</v>
      </c>
      <c r="E129" s="396"/>
      <c r="F129" s="356">
        <f t="shared" si="0"/>
        <v>0</v>
      </c>
      <c r="G129" s="227"/>
      <c r="H129" s="378"/>
    </row>
    <row r="130" spans="2:8" ht="12.75">
      <c r="B130" s="378" t="s">
        <v>417</v>
      </c>
      <c r="C130" s="347" t="s">
        <v>155</v>
      </c>
      <c r="D130" s="355">
        <v>2.4</v>
      </c>
      <c r="E130" s="396"/>
      <c r="F130" s="356">
        <f t="shared" si="0"/>
        <v>0</v>
      </c>
      <c r="G130" s="227"/>
      <c r="H130" s="378"/>
    </row>
    <row r="131" spans="2:8" ht="12.75">
      <c r="B131" s="351" t="s">
        <v>418</v>
      </c>
      <c r="C131" s="347" t="s">
        <v>155</v>
      </c>
      <c r="D131" s="355">
        <v>40</v>
      </c>
      <c r="E131" s="396"/>
      <c r="F131" s="356">
        <f t="shared" si="0"/>
        <v>0</v>
      </c>
      <c r="G131" s="227"/>
      <c r="H131" s="378"/>
    </row>
    <row r="132" spans="2:8" ht="12.75">
      <c r="B132" s="393" t="s">
        <v>419</v>
      </c>
      <c r="C132" s="381" t="s">
        <v>29</v>
      </c>
      <c r="D132" s="382">
        <v>80</v>
      </c>
      <c r="E132" s="396"/>
      <c r="F132" s="356">
        <f t="shared" si="0"/>
        <v>0</v>
      </c>
      <c r="G132" s="227"/>
      <c r="H132" s="378"/>
    </row>
    <row r="133" spans="2:8" ht="12.75">
      <c r="B133" s="393" t="s">
        <v>420</v>
      </c>
      <c r="C133" s="381" t="s">
        <v>155</v>
      </c>
      <c r="D133" s="382">
        <v>2</v>
      </c>
      <c r="E133" s="396"/>
      <c r="F133" s="356">
        <f t="shared" si="0"/>
        <v>0</v>
      </c>
      <c r="G133" s="227"/>
      <c r="H133" s="378"/>
    </row>
    <row r="134" spans="2:8" ht="12.75">
      <c r="B134" s="393" t="s">
        <v>421</v>
      </c>
      <c r="C134" s="381" t="s">
        <v>29</v>
      </c>
      <c r="D134" s="382">
        <v>60</v>
      </c>
      <c r="E134" s="396"/>
      <c r="F134" s="356">
        <f t="shared" si="0"/>
        <v>0</v>
      </c>
      <c r="G134" s="227"/>
      <c r="H134" s="378"/>
    </row>
    <row r="135" spans="2:8" ht="12.75">
      <c r="B135" s="393" t="s">
        <v>422</v>
      </c>
      <c r="C135" s="381" t="s">
        <v>29</v>
      </c>
      <c r="D135" s="382">
        <v>1</v>
      </c>
      <c r="E135" s="396"/>
      <c r="F135" s="356">
        <f t="shared" si="0"/>
        <v>0</v>
      </c>
      <c r="G135" s="227"/>
      <c r="H135" s="378"/>
    </row>
    <row r="136" spans="2:8" ht="12.75">
      <c r="B136" s="351" t="s">
        <v>423</v>
      </c>
      <c r="C136" s="347" t="s">
        <v>29</v>
      </c>
      <c r="D136" s="355">
        <v>1</v>
      </c>
      <c r="E136" s="396"/>
      <c r="F136" s="356">
        <f t="shared" si="0"/>
        <v>0</v>
      </c>
      <c r="G136" s="227"/>
      <c r="H136" s="378"/>
    </row>
    <row r="137" spans="2:8" ht="12.75">
      <c r="B137" s="351" t="s">
        <v>424</v>
      </c>
      <c r="C137" s="347" t="s">
        <v>29</v>
      </c>
      <c r="D137" s="355">
        <v>1</v>
      </c>
      <c r="E137" s="396"/>
      <c r="F137" s="356">
        <f t="shared" si="0"/>
        <v>0</v>
      </c>
      <c r="G137" s="227"/>
      <c r="H137" s="378"/>
    </row>
    <row r="138" spans="2:8" ht="25.5">
      <c r="B138" s="401" t="s">
        <v>425</v>
      </c>
      <c r="C138" s="347" t="s">
        <v>29</v>
      </c>
      <c r="D138" s="355">
        <v>1</v>
      </c>
      <c r="E138" s="396"/>
      <c r="F138" s="356">
        <f t="shared" si="0"/>
        <v>0</v>
      </c>
      <c r="G138" s="227"/>
      <c r="H138" s="378"/>
    </row>
    <row r="139" spans="2:8" ht="12.75">
      <c r="B139" s="351" t="s">
        <v>426</v>
      </c>
      <c r="C139" s="347" t="s">
        <v>160</v>
      </c>
      <c r="D139" s="355">
        <v>1</v>
      </c>
      <c r="E139" s="396"/>
      <c r="F139" s="356">
        <f t="shared" si="0"/>
        <v>0</v>
      </c>
      <c r="G139" s="378"/>
      <c r="H139" s="378"/>
    </row>
    <row r="140" spans="2:8" ht="12.75">
      <c r="B140" s="351"/>
      <c r="G140" s="378"/>
      <c r="H140" s="378"/>
    </row>
    <row r="141" spans="1:8" ht="64.5" customHeight="1">
      <c r="A141" s="391" t="s">
        <v>7</v>
      </c>
      <c r="B141" s="372" t="s">
        <v>427</v>
      </c>
      <c r="C141" s="381"/>
      <c r="D141" s="382"/>
      <c r="E141" s="330"/>
      <c r="F141" s="402"/>
      <c r="G141" s="378"/>
      <c r="H141" s="378"/>
    </row>
    <row r="142" spans="2:8" ht="155.25" customHeight="1">
      <c r="B142" s="403" t="s">
        <v>503</v>
      </c>
      <c r="C142" s="381" t="s">
        <v>29</v>
      </c>
      <c r="D142" s="382">
        <v>4</v>
      </c>
      <c r="E142" s="396"/>
      <c r="F142" s="356">
        <f aca="true" t="shared" si="1" ref="F142:F147">D142*E142</f>
        <v>0</v>
      </c>
      <c r="G142" s="378"/>
      <c r="H142" s="378"/>
    </row>
    <row r="143" spans="2:8" ht="153">
      <c r="B143" s="403" t="s">
        <v>504</v>
      </c>
      <c r="C143" s="381" t="s">
        <v>29</v>
      </c>
      <c r="D143" s="382">
        <v>19</v>
      </c>
      <c r="E143" s="396"/>
      <c r="F143" s="356">
        <f t="shared" si="1"/>
        <v>0</v>
      </c>
      <c r="G143" s="378"/>
      <c r="H143" s="378"/>
    </row>
    <row r="144" spans="2:8" ht="140.25">
      <c r="B144" s="403" t="s">
        <v>505</v>
      </c>
      <c r="C144" s="381" t="s">
        <v>29</v>
      </c>
      <c r="D144" s="382">
        <v>2</v>
      </c>
      <c r="E144" s="396"/>
      <c r="F144" s="356">
        <f t="shared" si="1"/>
        <v>0</v>
      </c>
      <c r="G144" s="378"/>
      <c r="H144" s="378"/>
    </row>
    <row r="145" spans="2:8" ht="127.5">
      <c r="B145" s="403" t="s">
        <v>506</v>
      </c>
      <c r="C145" s="381" t="s">
        <v>29</v>
      </c>
      <c r="D145" s="382">
        <v>1</v>
      </c>
      <c r="E145" s="396"/>
      <c r="F145" s="356">
        <f t="shared" si="1"/>
        <v>0</v>
      </c>
      <c r="G145" s="378"/>
      <c r="H145" s="378"/>
    </row>
    <row r="146" spans="2:8" ht="140.25">
      <c r="B146" s="403" t="s">
        <v>507</v>
      </c>
      <c r="C146" s="381" t="s">
        <v>29</v>
      </c>
      <c r="D146" s="382">
        <v>4</v>
      </c>
      <c r="E146" s="396"/>
      <c r="F146" s="356">
        <f t="shared" si="1"/>
        <v>0</v>
      </c>
      <c r="G146" s="378"/>
      <c r="H146" s="378"/>
    </row>
    <row r="147" spans="1:8" ht="26.25" customHeight="1">
      <c r="A147" s="381"/>
      <c r="B147" s="403" t="s">
        <v>428</v>
      </c>
      <c r="C147" s="381" t="s">
        <v>29</v>
      </c>
      <c r="D147" s="382">
        <v>12</v>
      </c>
      <c r="E147" s="395"/>
      <c r="F147" s="356">
        <f t="shared" si="1"/>
        <v>0</v>
      </c>
      <c r="G147" s="378"/>
      <c r="H147" s="378"/>
    </row>
    <row r="148" spans="1:8" ht="12.75">
      <c r="A148" s="381"/>
      <c r="E148" s="330"/>
      <c r="F148" s="402"/>
      <c r="G148" s="378"/>
      <c r="H148" s="378"/>
    </row>
    <row r="149" spans="1:8" ht="65.25" customHeight="1">
      <c r="A149" s="376" t="s">
        <v>8</v>
      </c>
      <c r="B149" s="373" t="s">
        <v>429</v>
      </c>
      <c r="F149" s="402"/>
      <c r="G149" s="378"/>
      <c r="H149" s="378"/>
    </row>
    <row r="150" spans="2:8" ht="12.75">
      <c r="B150" s="379" t="s">
        <v>430</v>
      </c>
      <c r="C150" s="347" t="s">
        <v>29</v>
      </c>
      <c r="D150" s="355">
        <v>17</v>
      </c>
      <c r="E150" s="396"/>
      <c r="F150" s="356">
        <f aca="true" t="shared" si="2" ref="F150:F155">D150*E150</f>
        <v>0</v>
      </c>
      <c r="G150" s="378"/>
      <c r="H150" s="378"/>
    </row>
    <row r="151" spans="2:8" ht="12.75">
      <c r="B151" s="379" t="s">
        <v>431</v>
      </c>
      <c r="C151" s="347" t="s">
        <v>29</v>
      </c>
      <c r="D151" s="355">
        <v>2</v>
      </c>
      <c r="E151" s="396"/>
      <c r="F151" s="356">
        <f t="shared" si="2"/>
        <v>0</v>
      </c>
      <c r="G151" s="378"/>
      <c r="H151" s="378"/>
    </row>
    <row r="152" spans="2:8" ht="12.75">
      <c r="B152" s="379" t="s">
        <v>432</v>
      </c>
      <c r="C152" s="347" t="s">
        <v>29</v>
      </c>
      <c r="D152" s="355">
        <v>4</v>
      </c>
      <c r="E152" s="396"/>
      <c r="F152" s="356">
        <f t="shared" si="2"/>
        <v>0</v>
      </c>
      <c r="G152" s="378"/>
      <c r="H152" s="378"/>
    </row>
    <row r="153" spans="2:8" ht="38.25" customHeight="1">
      <c r="B153" s="373" t="s">
        <v>433</v>
      </c>
      <c r="C153" s="347" t="s">
        <v>29</v>
      </c>
      <c r="D153" s="382">
        <v>38</v>
      </c>
      <c r="E153" s="396"/>
      <c r="F153" s="356">
        <f t="shared" si="2"/>
        <v>0</v>
      </c>
      <c r="G153" s="378"/>
      <c r="H153" s="378"/>
    </row>
    <row r="154" spans="2:8" ht="12.75">
      <c r="B154" s="398" t="s">
        <v>434</v>
      </c>
      <c r="C154" s="381" t="s">
        <v>29</v>
      </c>
      <c r="D154" s="382">
        <v>26</v>
      </c>
      <c r="E154" s="396"/>
      <c r="F154" s="356">
        <f t="shared" si="2"/>
        <v>0</v>
      </c>
      <c r="G154" s="378"/>
      <c r="H154" s="378"/>
    </row>
    <row r="155" spans="2:8" ht="12.75">
      <c r="B155" s="398" t="s">
        <v>435</v>
      </c>
      <c r="C155" s="381" t="s">
        <v>29</v>
      </c>
      <c r="D155" s="382">
        <v>4</v>
      </c>
      <c r="E155" s="396"/>
      <c r="F155" s="356">
        <f t="shared" si="2"/>
        <v>0</v>
      </c>
      <c r="G155" s="378"/>
      <c r="H155" s="378"/>
    </row>
    <row r="156" spans="7:8" ht="12.75">
      <c r="G156" s="378"/>
      <c r="H156" s="378"/>
    </row>
    <row r="157" spans="1:8" ht="78" customHeight="1">
      <c r="A157" s="376" t="s">
        <v>9</v>
      </c>
      <c r="B157" s="373" t="s">
        <v>436</v>
      </c>
      <c r="G157" s="378"/>
      <c r="H157" s="378"/>
    </row>
    <row r="158" spans="2:8" ht="12.75">
      <c r="B158" s="379" t="s">
        <v>437</v>
      </c>
      <c r="C158" s="347" t="s">
        <v>155</v>
      </c>
      <c r="D158" s="355">
        <v>20</v>
      </c>
      <c r="E158" s="396"/>
      <c r="F158" s="356">
        <f>D158*E158</f>
        <v>0</v>
      </c>
      <c r="G158" s="378"/>
      <c r="H158" s="378"/>
    </row>
    <row r="159" spans="2:8" ht="12.75">
      <c r="B159" s="393" t="s">
        <v>438</v>
      </c>
      <c r="C159" s="381" t="s">
        <v>155</v>
      </c>
      <c r="D159" s="382">
        <v>100</v>
      </c>
      <c r="E159" s="404"/>
      <c r="F159" s="356">
        <f>D159*E159</f>
        <v>0</v>
      </c>
      <c r="G159" s="378"/>
      <c r="H159" s="378"/>
    </row>
    <row r="160" spans="2:8" ht="12.75">
      <c r="B160" s="393" t="s">
        <v>439</v>
      </c>
      <c r="C160" s="381" t="s">
        <v>155</v>
      </c>
      <c r="D160" s="382">
        <v>2000</v>
      </c>
      <c r="E160" s="404"/>
      <c r="F160" s="356">
        <f>D160*E160</f>
        <v>0</v>
      </c>
      <c r="G160" s="399"/>
      <c r="H160" s="399"/>
    </row>
    <row r="162" spans="1:6" ht="39.75" customHeight="1">
      <c r="A162" s="391" t="s">
        <v>10</v>
      </c>
      <c r="B162" s="372" t="s">
        <v>440</v>
      </c>
      <c r="C162" s="381" t="s">
        <v>155</v>
      </c>
      <c r="D162" s="382">
        <v>40</v>
      </c>
      <c r="E162" s="395"/>
      <c r="F162" s="402">
        <f>D162*E162</f>
        <v>0</v>
      </c>
    </row>
    <row r="164" spans="1:2" ht="78" customHeight="1">
      <c r="A164" s="376" t="s">
        <v>11</v>
      </c>
      <c r="B164" s="373" t="s">
        <v>441</v>
      </c>
    </row>
    <row r="165" spans="2:6" ht="12.75">
      <c r="B165" s="379" t="s">
        <v>442</v>
      </c>
      <c r="C165" s="347" t="s">
        <v>155</v>
      </c>
      <c r="D165" s="355">
        <v>765</v>
      </c>
      <c r="E165" s="396"/>
      <c r="F165" s="356">
        <f aca="true" t="shared" si="3" ref="F165:F170">D165*E165</f>
        <v>0</v>
      </c>
    </row>
    <row r="166" spans="2:6" ht="12.75">
      <c r="B166" s="379" t="s">
        <v>443</v>
      </c>
      <c r="C166" s="347" t="s">
        <v>155</v>
      </c>
      <c r="D166" s="355">
        <v>112</v>
      </c>
      <c r="E166" s="396"/>
      <c r="F166" s="356">
        <f t="shared" si="3"/>
        <v>0</v>
      </c>
    </row>
    <row r="167" spans="2:6" ht="12.75">
      <c r="B167" s="379" t="s">
        <v>444</v>
      </c>
      <c r="C167" s="347" t="s">
        <v>155</v>
      </c>
      <c r="D167" s="355">
        <v>70</v>
      </c>
      <c r="E167" s="396"/>
      <c r="F167" s="356">
        <f t="shared" si="3"/>
        <v>0</v>
      </c>
    </row>
    <row r="168" spans="2:6" ht="12.75">
      <c r="B168" s="379" t="s">
        <v>445</v>
      </c>
      <c r="C168" s="347" t="s">
        <v>155</v>
      </c>
      <c r="D168" s="355">
        <v>900</v>
      </c>
      <c r="E168" s="396"/>
      <c r="F168" s="356">
        <f t="shared" si="3"/>
        <v>0</v>
      </c>
    </row>
    <row r="169" spans="2:6" ht="12.75">
      <c r="B169" s="379" t="s">
        <v>446</v>
      </c>
      <c r="C169" s="347" t="s">
        <v>155</v>
      </c>
      <c r="D169" s="355">
        <v>70</v>
      </c>
      <c r="E169" s="396"/>
      <c r="F169" s="356">
        <f t="shared" si="3"/>
        <v>0</v>
      </c>
    </row>
    <row r="170" spans="2:6" ht="12.75">
      <c r="B170" s="398" t="s">
        <v>447</v>
      </c>
      <c r="C170" s="381" t="s">
        <v>155</v>
      </c>
      <c r="D170" s="382">
        <v>32</v>
      </c>
      <c r="E170" s="396"/>
      <c r="F170" s="356">
        <f t="shared" si="3"/>
        <v>0</v>
      </c>
    </row>
    <row r="172" spans="1:6" ht="28.5" customHeight="1">
      <c r="A172" s="391" t="s">
        <v>12</v>
      </c>
      <c r="B172" s="372" t="s">
        <v>448</v>
      </c>
      <c r="C172" s="381" t="s">
        <v>29</v>
      </c>
      <c r="D172" s="382">
        <v>2</v>
      </c>
      <c r="E172" s="395"/>
      <c r="F172" s="402">
        <f>D172*E172</f>
        <v>0</v>
      </c>
    </row>
    <row r="173" spans="1:6" ht="12.75">
      <c r="A173" s="381"/>
      <c r="B173" s="357"/>
      <c r="C173" s="381"/>
      <c r="D173" s="382"/>
      <c r="E173" s="330"/>
      <c r="F173" s="402"/>
    </row>
    <row r="174" spans="1:6" ht="27" customHeight="1">
      <c r="A174" s="376" t="s">
        <v>13</v>
      </c>
      <c r="B174" s="373" t="s">
        <v>449</v>
      </c>
      <c r="C174" s="347" t="s">
        <v>29</v>
      </c>
      <c r="D174" s="355">
        <v>1</v>
      </c>
      <c r="E174" s="396"/>
      <c r="F174" s="356">
        <f>D174*E174</f>
        <v>0</v>
      </c>
    </row>
    <row r="175" ht="12.75">
      <c r="B175" s="378"/>
    </row>
    <row r="176" spans="1:6" ht="12.75">
      <c r="A176" s="347" t="s">
        <v>14</v>
      </c>
      <c r="B176" s="378" t="s">
        <v>450</v>
      </c>
      <c r="C176" s="347" t="s">
        <v>29</v>
      </c>
      <c r="D176" s="355">
        <v>1</v>
      </c>
      <c r="E176" s="396"/>
      <c r="F176" s="356">
        <f>D176*E176</f>
        <v>0</v>
      </c>
    </row>
    <row r="177" ht="12.75">
      <c r="B177" s="378"/>
    </row>
    <row r="178" spans="2:6" ht="12.75">
      <c r="B178" s="380"/>
      <c r="C178" s="381"/>
      <c r="D178" s="382"/>
      <c r="E178" s="382"/>
      <c r="F178" s="392"/>
    </row>
    <row r="179" spans="2:6" ht="12.75">
      <c r="B179" s="405" t="s">
        <v>451</v>
      </c>
      <c r="C179" s="381"/>
      <c r="D179" s="382"/>
      <c r="E179" s="382"/>
      <c r="F179" s="406">
        <f>SUM(F97:F176)</f>
        <v>0</v>
      </c>
    </row>
    <row r="180" spans="2:6" ht="12.75">
      <c r="B180" s="385"/>
      <c r="C180" s="381"/>
      <c r="D180" s="382"/>
      <c r="E180" s="382"/>
      <c r="F180" s="392"/>
    </row>
    <row r="181" spans="1:6" ht="26.25" customHeight="1">
      <c r="A181" s="381"/>
      <c r="B181" s="407" t="s">
        <v>452</v>
      </c>
      <c r="C181" s="381"/>
      <c r="D181" s="382"/>
      <c r="E181" s="330"/>
      <c r="F181" s="402"/>
    </row>
    <row r="182" spans="1:6" ht="12.75">
      <c r="A182" s="381"/>
      <c r="B182" s="393"/>
      <c r="C182" s="381"/>
      <c r="D182" s="382"/>
      <c r="E182" s="330"/>
      <c r="F182" s="402"/>
    </row>
    <row r="183" spans="1:6" ht="51" customHeight="1">
      <c r="A183" s="391" t="s">
        <v>1</v>
      </c>
      <c r="B183" s="372" t="s">
        <v>453</v>
      </c>
      <c r="E183" s="355"/>
      <c r="F183" s="387"/>
    </row>
    <row r="184" spans="1:6" ht="12.75">
      <c r="A184" s="381"/>
      <c r="B184" s="393" t="s">
        <v>454</v>
      </c>
      <c r="C184" s="347" t="s">
        <v>29</v>
      </c>
      <c r="D184" s="355">
        <v>1</v>
      </c>
      <c r="E184" s="388"/>
      <c r="F184" s="356">
        <f>D184*E184</f>
        <v>0</v>
      </c>
    </row>
    <row r="185" spans="1:6" ht="12.75">
      <c r="A185" s="381"/>
      <c r="B185" s="393" t="s">
        <v>455</v>
      </c>
      <c r="C185" s="347" t="s">
        <v>29</v>
      </c>
      <c r="D185" s="355">
        <v>4</v>
      </c>
      <c r="E185" s="388"/>
      <c r="F185" s="356">
        <f aca="true" t="shared" si="4" ref="F185:F196">D185*E185</f>
        <v>0</v>
      </c>
    </row>
    <row r="186" spans="1:6" ht="12.75">
      <c r="A186" s="381"/>
      <c r="B186" s="393" t="s">
        <v>456</v>
      </c>
      <c r="C186" s="347" t="s">
        <v>29</v>
      </c>
      <c r="D186" s="355">
        <v>4</v>
      </c>
      <c r="E186" s="388"/>
      <c r="F186" s="356">
        <f t="shared" si="4"/>
        <v>0</v>
      </c>
    </row>
    <row r="187" spans="1:6" ht="12.75">
      <c r="A187" s="381"/>
      <c r="B187" s="393" t="s">
        <v>457</v>
      </c>
      <c r="C187" s="347" t="s">
        <v>29</v>
      </c>
      <c r="D187" s="355">
        <v>1</v>
      </c>
      <c r="E187" s="388"/>
      <c r="F187" s="356">
        <f t="shared" si="4"/>
        <v>0</v>
      </c>
    </row>
    <row r="188" spans="1:6" ht="12.75">
      <c r="A188" s="381"/>
      <c r="B188" s="393" t="s">
        <v>458</v>
      </c>
      <c r="C188" s="347" t="s">
        <v>29</v>
      </c>
      <c r="D188" s="355">
        <v>2</v>
      </c>
      <c r="E188" s="388"/>
      <c r="F188" s="356">
        <f t="shared" si="4"/>
        <v>0</v>
      </c>
    </row>
    <row r="189" spans="1:6" ht="12.75">
      <c r="A189" s="381"/>
      <c r="B189" s="393" t="s">
        <v>459</v>
      </c>
      <c r="C189" s="347" t="s">
        <v>29</v>
      </c>
      <c r="D189" s="355">
        <v>2</v>
      </c>
      <c r="E189" s="388"/>
      <c r="F189" s="356">
        <f t="shared" si="4"/>
        <v>0</v>
      </c>
    </row>
    <row r="190" spans="1:6" ht="12.75">
      <c r="A190" s="381"/>
      <c r="B190" s="393" t="s">
        <v>460</v>
      </c>
      <c r="C190" s="347" t="s">
        <v>29</v>
      </c>
      <c r="D190" s="355">
        <v>1</v>
      </c>
      <c r="E190" s="388"/>
      <c r="F190" s="356">
        <f t="shared" si="4"/>
        <v>0</v>
      </c>
    </row>
    <row r="191" spans="1:6" ht="12.75">
      <c r="A191" s="381"/>
      <c r="B191" s="393" t="s">
        <v>461</v>
      </c>
      <c r="C191" s="347" t="s">
        <v>29</v>
      </c>
      <c r="D191" s="355">
        <v>4</v>
      </c>
      <c r="E191" s="388"/>
      <c r="F191" s="356">
        <f t="shared" si="4"/>
        <v>0</v>
      </c>
    </row>
    <row r="192" spans="1:6" ht="12.75">
      <c r="A192" s="381"/>
      <c r="B192" s="393" t="s">
        <v>462</v>
      </c>
      <c r="C192" s="347" t="s">
        <v>29</v>
      </c>
      <c r="D192" s="355">
        <v>1</v>
      </c>
      <c r="E192" s="388"/>
      <c r="F192" s="356">
        <f t="shared" si="4"/>
        <v>0</v>
      </c>
    </row>
    <row r="193" spans="1:6" ht="12.75">
      <c r="A193" s="381"/>
      <c r="B193" s="393" t="s">
        <v>463</v>
      </c>
      <c r="C193" s="347" t="s">
        <v>29</v>
      </c>
      <c r="D193" s="408">
        <v>1</v>
      </c>
      <c r="E193" s="388"/>
      <c r="F193" s="356">
        <f t="shared" si="4"/>
        <v>0</v>
      </c>
    </row>
    <row r="194" spans="1:6" ht="12.75">
      <c r="A194" s="381"/>
      <c r="B194" s="393" t="s">
        <v>464</v>
      </c>
      <c r="C194" s="347" t="s">
        <v>29</v>
      </c>
      <c r="D194" s="355">
        <v>2</v>
      </c>
      <c r="E194" s="388"/>
      <c r="F194" s="356">
        <f t="shared" si="4"/>
        <v>0</v>
      </c>
    </row>
    <row r="195" spans="1:6" ht="12.75">
      <c r="A195" s="381"/>
      <c r="B195" s="393" t="s">
        <v>465</v>
      </c>
      <c r="C195" s="347" t="s">
        <v>29</v>
      </c>
      <c r="D195" s="355">
        <v>10</v>
      </c>
      <c r="E195" s="388"/>
      <c r="F195" s="356">
        <f t="shared" si="4"/>
        <v>0</v>
      </c>
    </row>
    <row r="196" spans="1:6" ht="25.5">
      <c r="A196" s="381"/>
      <c r="B196" s="409" t="s">
        <v>466</v>
      </c>
      <c r="C196" s="347" t="s">
        <v>29</v>
      </c>
      <c r="D196" s="408">
        <v>1</v>
      </c>
      <c r="E196" s="388"/>
      <c r="F196" s="356">
        <f t="shared" si="4"/>
        <v>0</v>
      </c>
    </row>
    <row r="197" spans="1:2" ht="12.75">
      <c r="A197" s="381"/>
      <c r="B197" s="398"/>
    </row>
    <row r="198" spans="1:6" ht="40.5" customHeight="1">
      <c r="A198" s="391" t="s">
        <v>2</v>
      </c>
      <c r="B198" s="410" t="s">
        <v>467</v>
      </c>
      <c r="C198" s="381" t="s">
        <v>29</v>
      </c>
      <c r="D198" s="382">
        <v>25</v>
      </c>
      <c r="E198" s="394"/>
      <c r="F198" s="392">
        <f>D198*E198</f>
        <v>0</v>
      </c>
    </row>
    <row r="199" spans="1:6" ht="12.75">
      <c r="A199" s="381"/>
      <c r="B199" s="398"/>
      <c r="C199" s="381"/>
      <c r="D199" s="382"/>
      <c r="E199" s="330"/>
      <c r="F199" s="402"/>
    </row>
    <row r="200" spans="1:6" ht="27" customHeight="1">
      <c r="A200" s="391" t="s">
        <v>3</v>
      </c>
      <c r="B200" s="372" t="s">
        <v>468</v>
      </c>
      <c r="C200" s="381"/>
      <c r="D200" s="382"/>
      <c r="E200" s="330"/>
      <c r="F200" s="402"/>
    </row>
    <row r="201" spans="1:6" ht="12.75">
      <c r="A201" s="381"/>
      <c r="B201" s="398" t="s">
        <v>469</v>
      </c>
      <c r="C201" s="381" t="s">
        <v>155</v>
      </c>
      <c r="D201" s="382">
        <v>1500</v>
      </c>
      <c r="E201" s="394"/>
      <c r="F201" s="356">
        <f>D201*E201</f>
        <v>0</v>
      </c>
    </row>
    <row r="202" spans="1:6" ht="12.75">
      <c r="A202" s="381"/>
      <c r="B202" s="379" t="s">
        <v>470</v>
      </c>
      <c r="C202" s="347" t="s">
        <v>155</v>
      </c>
      <c r="D202" s="355">
        <v>15</v>
      </c>
      <c r="E202" s="396"/>
      <c r="F202" s="356">
        <f>D202*E202</f>
        <v>0</v>
      </c>
    </row>
    <row r="203" spans="1:6" ht="12.75">
      <c r="A203" s="381"/>
      <c r="B203" s="398"/>
      <c r="C203" s="381"/>
      <c r="D203" s="382"/>
      <c r="E203" s="330"/>
      <c r="F203" s="402"/>
    </row>
    <row r="204" spans="1:2" ht="77.25" customHeight="1">
      <c r="A204" s="376" t="s">
        <v>4</v>
      </c>
      <c r="B204" s="373" t="s">
        <v>436</v>
      </c>
    </row>
    <row r="205" spans="2:6" ht="12.75">
      <c r="B205" s="379" t="s">
        <v>437</v>
      </c>
      <c r="C205" s="347" t="s">
        <v>155</v>
      </c>
      <c r="D205" s="355">
        <v>20</v>
      </c>
      <c r="E205" s="396"/>
      <c r="F205" s="356">
        <f>D205*E205</f>
        <v>0</v>
      </c>
    </row>
    <row r="206" spans="2:6" ht="12.75">
      <c r="B206" s="393" t="s">
        <v>439</v>
      </c>
      <c r="C206" s="381" t="s">
        <v>155</v>
      </c>
      <c r="D206" s="382">
        <v>1000</v>
      </c>
      <c r="E206" s="404"/>
      <c r="F206" s="356">
        <f>D206*E206</f>
        <v>0</v>
      </c>
    </row>
    <row r="207" spans="1:6" ht="12.75">
      <c r="A207" s="381"/>
      <c r="B207" s="398"/>
      <c r="C207" s="381"/>
      <c r="D207" s="382"/>
      <c r="E207" s="330"/>
      <c r="F207" s="402"/>
    </row>
    <row r="208" spans="1:6" ht="12.75">
      <c r="A208" s="391" t="s">
        <v>5</v>
      </c>
      <c r="B208" s="411" t="s">
        <v>238</v>
      </c>
      <c r="C208" s="381" t="s">
        <v>29</v>
      </c>
      <c r="D208" s="382">
        <v>50</v>
      </c>
      <c r="E208" s="394"/>
      <c r="F208" s="392">
        <f>D208*E208</f>
        <v>0</v>
      </c>
    </row>
    <row r="209" spans="1:6" ht="12.75">
      <c r="A209" s="381"/>
      <c r="B209" s="411"/>
      <c r="C209" s="381"/>
      <c r="D209" s="382"/>
      <c r="E209" s="382"/>
      <c r="F209" s="392"/>
    </row>
    <row r="210" spans="1:6" ht="27" customHeight="1">
      <c r="A210" s="391" t="s">
        <v>6</v>
      </c>
      <c r="B210" s="372" t="s">
        <v>471</v>
      </c>
      <c r="C210" s="381" t="s">
        <v>29</v>
      </c>
      <c r="D210" s="382">
        <v>1</v>
      </c>
      <c r="E210" s="394"/>
      <c r="F210" s="392">
        <f>D210*E210</f>
        <v>0</v>
      </c>
    </row>
    <row r="211" spans="1:6" ht="12.75">
      <c r="A211" s="381"/>
      <c r="B211" s="411"/>
      <c r="C211" s="381"/>
      <c r="D211" s="382"/>
      <c r="E211" s="382"/>
      <c r="F211" s="392"/>
    </row>
    <row r="212" spans="1:6" ht="12.75">
      <c r="A212" s="391" t="s">
        <v>7</v>
      </c>
      <c r="B212" s="411" t="s">
        <v>472</v>
      </c>
      <c r="C212" s="381" t="s">
        <v>29</v>
      </c>
      <c r="D212" s="382">
        <v>1</v>
      </c>
      <c r="E212" s="394"/>
      <c r="F212" s="392">
        <f>D212*E212</f>
        <v>0</v>
      </c>
    </row>
    <row r="213" spans="1:6" ht="12.75">
      <c r="A213" s="381"/>
      <c r="B213" s="411"/>
      <c r="C213" s="381"/>
      <c r="D213" s="382"/>
      <c r="E213" s="382"/>
      <c r="F213" s="392"/>
    </row>
    <row r="214" spans="1:6" ht="27" customHeight="1">
      <c r="A214" s="391" t="s">
        <v>8</v>
      </c>
      <c r="B214" s="372" t="s">
        <v>473</v>
      </c>
      <c r="C214" s="347" t="s">
        <v>29</v>
      </c>
      <c r="D214" s="382">
        <v>1</v>
      </c>
      <c r="E214" s="394"/>
      <c r="F214" s="392">
        <f>D214*E214</f>
        <v>0</v>
      </c>
    </row>
    <row r="215" spans="1:6" ht="12.75">
      <c r="A215" s="381"/>
      <c r="B215" s="357"/>
      <c r="C215" s="381"/>
      <c r="D215" s="382"/>
      <c r="E215" s="382"/>
      <c r="F215" s="392"/>
    </row>
    <row r="216" spans="1:6" ht="27" customHeight="1">
      <c r="A216" s="391" t="s">
        <v>9</v>
      </c>
      <c r="B216" s="372" t="s">
        <v>474</v>
      </c>
      <c r="C216" s="381" t="s">
        <v>29</v>
      </c>
      <c r="D216" s="382">
        <v>1</v>
      </c>
      <c r="E216" s="394"/>
      <c r="F216" s="392">
        <f>D216*E216</f>
        <v>0</v>
      </c>
    </row>
    <row r="217" spans="1:6" ht="12.75">
      <c r="A217" s="381"/>
      <c r="B217" s="357"/>
      <c r="C217" s="381"/>
      <c r="D217" s="382"/>
      <c r="E217" s="382"/>
      <c r="F217" s="392"/>
    </row>
    <row r="218" spans="1:6" ht="12.75">
      <c r="A218" s="381"/>
      <c r="B218" s="357"/>
      <c r="C218" s="381"/>
      <c r="D218" s="382"/>
      <c r="E218" s="382"/>
      <c r="F218" s="392"/>
    </row>
    <row r="219" spans="1:6" ht="12.75">
      <c r="A219" s="381"/>
      <c r="B219" s="412" t="s">
        <v>475</v>
      </c>
      <c r="C219" s="381"/>
      <c r="D219" s="382"/>
      <c r="E219" s="382"/>
      <c r="F219" s="406">
        <f>SUM(F184:F216)</f>
        <v>0</v>
      </c>
    </row>
    <row r="220" spans="1:6" ht="12.75">
      <c r="A220" s="381"/>
      <c r="B220" s="357"/>
      <c r="C220" s="381"/>
      <c r="D220" s="382"/>
      <c r="E220" s="382"/>
      <c r="F220" s="392"/>
    </row>
    <row r="221" spans="1:6" ht="25.5">
      <c r="A221" s="381"/>
      <c r="B221" s="413" t="s">
        <v>476</v>
      </c>
      <c r="C221" s="381"/>
      <c r="D221" s="382"/>
      <c r="E221" s="382"/>
      <c r="F221" s="392"/>
    </row>
    <row r="222" spans="1:6" ht="12.75">
      <c r="A222" s="381"/>
      <c r="B222" s="414"/>
      <c r="C222" s="381"/>
      <c r="D222" s="382"/>
      <c r="E222" s="382"/>
      <c r="F222" s="392"/>
    </row>
    <row r="223" spans="1:6" ht="12.75">
      <c r="A223" s="381" t="s">
        <v>1</v>
      </c>
      <c r="B223" s="393" t="s">
        <v>239</v>
      </c>
      <c r="C223" s="381"/>
      <c r="D223" s="382"/>
      <c r="E223" s="382"/>
      <c r="F223" s="392"/>
    </row>
    <row r="224" spans="1:6" ht="12.75">
      <c r="A224" s="381"/>
      <c r="B224" s="393" t="s">
        <v>477</v>
      </c>
      <c r="C224" s="381" t="s">
        <v>42</v>
      </c>
      <c r="D224" s="382">
        <v>1</v>
      </c>
      <c r="E224" s="394"/>
      <c r="F224" s="392">
        <f>D224*E224</f>
        <v>0</v>
      </c>
    </row>
    <row r="225" spans="1:6" ht="12.75">
      <c r="A225" s="381"/>
      <c r="B225" s="393" t="s">
        <v>478</v>
      </c>
      <c r="C225" s="381" t="s">
        <v>42</v>
      </c>
      <c r="D225" s="382">
        <v>1</v>
      </c>
      <c r="E225" s="394"/>
      <c r="F225" s="392">
        <f aca="true" t="shared" si="5" ref="F225:F233">D225*E225</f>
        <v>0</v>
      </c>
    </row>
    <row r="226" spans="1:6" ht="12.75">
      <c r="A226" s="381"/>
      <c r="B226" s="393" t="s">
        <v>479</v>
      </c>
      <c r="C226" s="381" t="s">
        <v>42</v>
      </c>
      <c r="D226" s="382">
        <v>1</v>
      </c>
      <c r="E226" s="394"/>
      <c r="F226" s="392">
        <f t="shared" si="5"/>
        <v>0</v>
      </c>
    </row>
    <row r="227" spans="1:6" ht="12.75">
      <c r="A227" s="381"/>
      <c r="B227" s="393" t="s">
        <v>480</v>
      </c>
      <c r="C227" s="381" t="s">
        <v>42</v>
      </c>
      <c r="D227" s="382">
        <v>1</v>
      </c>
      <c r="E227" s="394"/>
      <c r="F227" s="392">
        <f t="shared" si="5"/>
        <v>0</v>
      </c>
    </row>
    <row r="228" spans="1:6" ht="12.75">
      <c r="A228" s="381"/>
      <c r="B228" s="393" t="s">
        <v>481</v>
      </c>
      <c r="C228" s="381" t="s">
        <v>42</v>
      </c>
      <c r="D228" s="382">
        <v>1</v>
      </c>
      <c r="E228" s="394"/>
      <c r="F228" s="392">
        <f t="shared" si="5"/>
        <v>0</v>
      </c>
    </row>
    <row r="229" spans="1:6" ht="12.75">
      <c r="A229" s="381"/>
      <c r="B229" s="393" t="s">
        <v>482</v>
      </c>
      <c r="C229" s="381" t="s">
        <v>42</v>
      </c>
      <c r="D229" s="382">
        <v>1</v>
      </c>
      <c r="E229" s="394"/>
      <c r="F229" s="392">
        <f t="shared" si="5"/>
        <v>0</v>
      </c>
    </row>
    <row r="230" spans="1:6" ht="25.5">
      <c r="A230" s="381"/>
      <c r="B230" s="409" t="s">
        <v>483</v>
      </c>
      <c r="C230" s="381" t="s">
        <v>42</v>
      </c>
      <c r="D230" s="382">
        <v>1</v>
      </c>
      <c r="E230" s="394"/>
      <c r="F230" s="392">
        <f t="shared" si="5"/>
        <v>0</v>
      </c>
    </row>
    <row r="231" spans="1:6" ht="12.75">
      <c r="A231" s="381"/>
      <c r="B231" s="393" t="s">
        <v>484</v>
      </c>
      <c r="C231" s="381" t="s">
        <v>42</v>
      </c>
      <c r="D231" s="382">
        <v>1</v>
      </c>
      <c r="E231" s="394"/>
      <c r="F231" s="392">
        <f t="shared" si="5"/>
        <v>0</v>
      </c>
    </row>
    <row r="232" spans="1:6" ht="12.75">
      <c r="A232" s="381"/>
      <c r="B232" s="393" t="s">
        <v>485</v>
      </c>
      <c r="C232" s="381" t="s">
        <v>42</v>
      </c>
      <c r="D232" s="382">
        <v>1</v>
      </c>
      <c r="E232" s="394"/>
      <c r="F232" s="392">
        <f t="shared" si="5"/>
        <v>0</v>
      </c>
    </row>
    <row r="233" spans="1:6" ht="12.75">
      <c r="A233" s="381"/>
      <c r="B233" s="415" t="s">
        <v>486</v>
      </c>
      <c r="C233" s="381" t="s">
        <v>42</v>
      </c>
      <c r="D233" s="382">
        <v>1</v>
      </c>
      <c r="E233" s="394"/>
      <c r="F233" s="392">
        <f t="shared" si="5"/>
        <v>0</v>
      </c>
    </row>
    <row r="234" spans="1:6" ht="12.75">
      <c r="A234" s="381"/>
      <c r="B234" s="398"/>
      <c r="C234" s="381"/>
      <c r="D234" s="382"/>
      <c r="E234" s="382"/>
      <c r="F234" s="392"/>
    </row>
    <row r="235" spans="1:6" ht="27.75" customHeight="1">
      <c r="A235" s="391" t="s">
        <v>2</v>
      </c>
      <c r="B235" s="372" t="s">
        <v>487</v>
      </c>
      <c r="C235" s="381" t="s">
        <v>29</v>
      </c>
      <c r="D235" s="382">
        <v>1</v>
      </c>
      <c r="E235" s="394"/>
      <c r="F235" s="392">
        <f>D235*E235</f>
        <v>0</v>
      </c>
    </row>
    <row r="236" spans="1:6" ht="12.75">
      <c r="A236" s="381"/>
      <c r="B236" s="398"/>
      <c r="C236" s="381"/>
      <c r="D236" s="382"/>
      <c r="E236" s="382"/>
      <c r="F236" s="392"/>
    </row>
    <row r="237" spans="1:6" ht="39.75" customHeight="1">
      <c r="A237" s="391" t="s">
        <v>3</v>
      </c>
      <c r="B237" s="372" t="s">
        <v>488</v>
      </c>
      <c r="C237" s="381" t="s">
        <v>29</v>
      </c>
      <c r="D237" s="382">
        <v>4</v>
      </c>
      <c r="E237" s="394"/>
      <c r="F237" s="392">
        <f>D237*E237</f>
        <v>0</v>
      </c>
    </row>
    <row r="238" spans="1:6" ht="12.75">
      <c r="A238" s="381"/>
      <c r="B238" s="398"/>
      <c r="C238" s="381"/>
      <c r="D238" s="382"/>
      <c r="E238" s="382"/>
      <c r="F238" s="392"/>
    </row>
    <row r="239" spans="1:6" ht="27.75" customHeight="1">
      <c r="A239" s="391" t="s">
        <v>4</v>
      </c>
      <c r="B239" s="372" t="s">
        <v>489</v>
      </c>
      <c r="C239" s="381" t="s">
        <v>29</v>
      </c>
      <c r="D239" s="382">
        <v>1</v>
      </c>
      <c r="E239" s="394"/>
      <c r="F239" s="392">
        <f>D239*E239</f>
        <v>0</v>
      </c>
    </row>
    <row r="240" spans="1:6" ht="12.75">
      <c r="A240" s="381"/>
      <c r="B240" s="398"/>
      <c r="C240" s="381"/>
      <c r="D240" s="382"/>
      <c r="E240" s="382"/>
      <c r="F240" s="392"/>
    </row>
    <row r="241" spans="1:6" ht="27.75" customHeight="1">
      <c r="A241" s="391" t="s">
        <v>5</v>
      </c>
      <c r="B241" s="416" t="s">
        <v>490</v>
      </c>
      <c r="C241" s="347" t="s">
        <v>29</v>
      </c>
      <c r="D241" s="355">
        <v>1</v>
      </c>
      <c r="E241" s="396"/>
      <c r="F241" s="356">
        <f>D241*E241</f>
        <v>0</v>
      </c>
    </row>
    <row r="242" spans="1:2" ht="12.75">
      <c r="A242" s="381"/>
      <c r="B242" s="417"/>
    </row>
    <row r="243" spans="1:6" ht="12.75">
      <c r="A243" s="381"/>
      <c r="B243" s="418"/>
      <c r="C243" s="381"/>
      <c r="D243" s="382"/>
      <c r="E243" s="382"/>
      <c r="F243" s="392"/>
    </row>
    <row r="244" spans="1:6" ht="12.75">
      <c r="A244" s="381"/>
      <c r="B244" s="412" t="s">
        <v>491</v>
      </c>
      <c r="C244" s="381"/>
      <c r="D244" s="382"/>
      <c r="E244" s="382"/>
      <c r="F244" s="406">
        <f>SUM(F224:F241)</f>
        <v>0</v>
      </c>
    </row>
    <row r="245" spans="1:6" ht="12.75">
      <c r="A245" s="381"/>
      <c r="B245" s="418"/>
      <c r="C245" s="381"/>
      <c r="D245" s="382"/>
      <c r="E245" s="382"/>
      <c r="F245" s="406"/>
    </row>
    <row r="246" spans="1:6" ht="15">
      <c r="A246" s="487" t="s">
        <v>22</v>
      </c>
      <c r="B246" s="487"/>
      <c r="C246" s="487"/>
      <c r="D246" s="487"/>
      <c r="E246" s="487"/>
      <c r="F246" s="487"/>
    </row>
    <row r="247" spans="1:6" ht="12.75">
      <c r="A247" s="381"/>
      <c r="B247" s="418"/>
      <c r="C247" s="381"/>
      <c r="D247" s="382"/>
      <c r="E247" s="382"/>
      <c r="F247" s="406"/>
    </row>
    <row r="248" spans="1:6" ht="25.5" customHeight="1">
      <c r="A248" s="419" t="s">
        <v>492</v>
      </c>
      <c r="B248" s="488" t="s">
        <v>493</v>
      </c>
      <c r="C248" s="488"/>
      <c r="D248" s="382"/>
      <c r="E248" s="382"/>
      <c r="F248" s="406">
        <f>F179</f>
        <v>0</v>
      </c>
    </row>
    <row r="249" spans="1:6" ht="12.75">
      <c r="A249" s="381"/>
      <c r="B249" s="418"/>
      <c r="C249" s="381"/>
      <c r="D249" s="382"/>
      <c r="E249" s="382"/>
      <c r="F249" s="406"/>
    </row>
    <row r="250" spans="1:6" ht="25.5" customHeight="1">
      <c r="A250" s="419" t="s">
        <v>494</v>
      </c>
      <c r="B250" s="488" t="s">
        <v>495</v>
      </c>
      <c r="C250" s="488"/>
      <c r="D250" s="382"/>
      <c r="E250" s="382"/>
      <c r="F250" s="406">
        <f>F219</f>
        <v>0</v>
      </c>
    </row>
    <row r="251" spans="1:6" ht="12.75">
      <c r="A251" s="381"/>
      <c r="B251" s="418"/>
      <c r="C251" s="381"/>
      <c r="D251" s="382"/>
      <c r="E251" s="382"/>
      <c r="F251" s="406"/>
    </row>
    <row r="252" spans="1:6" ht="25.5" customHeight="1">
      <c r="A252" s="419" t="s">
        <v>496</v>
      </c>
      <c r="B252" s="488" t="s">
        <v>497</v>
      </c>
      <c r="C252" s="488"/>
      <c r="E252" s="355"/>
      <c r="F252" s="406">
        <f>F244</f>
        <v>0</v>
      </c>
    </row>
    <row r="253" spans="1:6" ht="12.75">
      <c r="A253" s="381"/>
      <c r="B253" s="420"/>
      <c r="C253" s="381"/>
      <c r="D253" s="382"/>
      <c r="E253" s="330"/>
      <c r="F253" s="406"/>
    </row>
    <row r="254" spans="1:6" ht="12.75">
      <c r="A254" s="381"/>
      <c r="B254" s="420"/>
      <c r="C254" s="381"/>
      <c r="D254" s="382"/>
      <c r="E254" s="330"/>
      <c r="F254" s="406"/>
    </row>
    <row r="255" spans="1:6" ht="15">
      <c r="A255" s="381"/>
      <c r="B255" s="420"/>
      <c r="C255" s="489" t="s">
        <v>64</v>
      </c>
      <c r="D255" s="489"/>
      <c r="E255" s="330"/>
      <c r="F255" s="422">
        <f>F248+F250+F252</f>
        <v>0</v>
      </c>
    </row>
    <row r="256" spans="1:6" ht="15">
      <c r="A256" s="381"/>
      <c r="B256" s="420"/>
      <c r="C256" s="421"/>
      <c r="D256" s="421"/>
      <c r="E256" s="330"/>
      <c r="F256" s="406"/>
    </row>
    <row r="257" spans="1:6" ht="12.75">
      <c r="A257" s="381"/>
      <c r="B257" s="420"/>
      <c r="C257" s="482" t="s">
        <v>498</v>
      </c>
      <c r="D257" s="482"/>
      <c r="E257" s="330"/>
      <c r="F257" s="406">
        <f>0.25*F255</f>
        <v>0</v>
      </c>
    </row>
    <row r="258" spans="1:4" ht="12.75">
      <c r="A258" s="381"/>
      <c r="B258" s="398"/>
      <c r="C258" s="381"/>
      <c r="D258" s="382"/>
    </row>
    <row r="259" spans="1:6" ht="15.75">
      <c r="A259" s="381"/>
      <c r="B259" s="483" t="s">
        <v>499</v>
      </c>
      <c r="C259" s="483"/>
      <c r="D259" s="483"/>
      <c r="E259" s="382"/>
      <c r="F259" s="423">
        <f>F255+F257</f>
        <v>0</v>
      </c>
    </row>
    <row r="260" spans="1:6" ht="12.75">
      <c r="A260" s="381"/>
      <c r="B260" s="418"/>
      <c r="C260" s="381"/>
      <c r="D260" s="382"/>
      <c r="E260" s="382"/>
      <c r="F260" s="406"/>
    </row>
    <row r="261" spans="1:6" ht="12.75">
      <c r="A261" s="381"/>
      <c r="B261" s="418"/>
      <c r="C261" s="381"/>
      <c r="D261" s="382"/>
      <c r="E261" s="382"/>
      <c r="F261" s="406"/>
    </row>
    <row r="262" spans="1:6" ht="12.75">
      <c r="A262" s="381"/>
      <c r="B262" s="418"/>
      <c r="C262" s="381"/>
      <c r="D262" s="382"/>
      <c r="E262" s="382"/>
      <c r="F262" s="406"/>
    </row>
    <row r="263" spans="1:6" ht="12.75">
      <c r="A263" s="381"/>
      <c r="B263" s="418"/>
      <c r="C263" s="381"/>
      <c r="D263" s="382"/>
      <c r="E263" s="382"/>
      <c r="F263" s="406"/>
    </row>
    <row r="264" spans="1:6" ht="12.75">
      <c r="A264" s="381"/>
      <c r="B264" s="424" t="s">
        <v>500</v>
      </c>
      <c r="C264" s="103"/>
      <c r="D264" s="425" t="s">
        <v>501</v>
      </c>
      <c r="E264" s="382"/>
      <c r="F264" s="406"/>
    </row>
    <row r="265" spans="1:6" ht="12.75">
      <c r="A265" s="381"/>
      <c r="B265" s="484" t="s">
        <v>502</v>
      </c>
      <c r="C265" s="484"/>
      <c r="D265" s="484"/>
      <c r="E265" s="382"/>
      <c r="F265" s="406"/>
    </row>
    <row r="266" spans="1:6" ht="12.75">
      <c r="A266" s="381"/>
      <c r="B266" s="418"/>
      <c r="C266" s="381"/>
      <c r="D266" s="382"/>
      <c r="E266" s="382"/>
      <c r="F266" s="406"/>
    </row>
    <row r="267" spans="1:6" ht="12.75">
      <c r="A267" s="381"/>
      <c r="C267" s="381"/>
      <c r="D267" s="382"/>
      <c r="E267" s="382"/>
      <c r="F267" s="406"/>
    </row>
    <row r="268" spans="1:6" ht="12.75">
      <c r="A268" s="381"/>
      <c r="B268" s="418"/>
      <c r="C268" s="381"/>
      <c r="D268" s="382"/>
      <c r="E268" s="382"/>
      <c r="F268" s="406"/>
    </row>
    <row r="269" spans="1:6" ht="12.75">
      <c r="A269" s="381"/>
      <c r="B269" s="418"/>
      <c r="C269" s="381"/>
      <c r="D269" s="382"/>
      <c r="E269" s="382"/>
      <c r="F269" s="406"/>
    </row>
    <row r="270" spans="1:6" ht="12.75">
      <c r="A270" s="381"/>
      <c r="B270" s="418"/>
      <c r="C270" s="381"/>
      <c r="D270" s="382"/>
      <c r="E270" s="382"/>
      <c r="F270" s="406"/>
    </row>
    <row r="271" spans="1:6" ht="12.75">
      <c r="A271" s="381"/>
      <c r="B271" s="418"/>
      <c r="C271" s="381"/>
      <c r="D271" s="382"/>
      <c r="E271" s="382"/>
      <c r="F271" s="406"/>
    </row>
    <row r="272" spans="1:6" ht="12.75">
      <c r="A272" s="381"/>
      <c r="B272" s="418"/>
      <c r="C272" s="381"/>
      <c r="D272" s="382"/>
      <c r="E272" s="382"/>
      <c r="F272" s="406"/>
    </row>
    <row r="273" spans="1:6" ht="12.75">
      <c r="A273" s="381"/>
      <c r="B273" s="351"/>
      <c r="E273" s="355"/>
      <c r="F273" s="392"/>
    </row>
    <row r="274" spans="1:6" ht="12.75">
      <c r="A274" s="381"/>
      <c r="B274" s="351"/>
      <c r="E274" s="355"/>
      <c r="F274" s="392"/>
    </row>
    <row r="275" spans="1:6" ht="12.75">
      <c r="A275" s="381"/>
      <c r="B275" s="351"/>
      <c r="E275" s="355"/>
      <c r="F275" s="392"/>
    </row>
    <row r="276" spans="1:6" ht="12.75">
      <c r="A276" s="381"/>
      <c r="B276" s="351"/>
      <c r="E276" s="355"/>
      <c r="F276" s="392"/>
    </row>
    <row r="277" ht="12.75">
      <c r="A277" s="381"/>
    </row>
    <row r="278" ht="12.75">
      <c r="A278" s="381"/>
    </row>
    <row r="279" ht="12.75">
      <c r="A279" s="381"/>
    </row>
    <row r="280" ht="12.75">
      <c r="A280" s="381"/>
    </row>
    <row r="281" ht="12.75">
      <c r="A281" s="381"/>
    </row>
    <row r="282" ht="12.75">
      <c r="A282" s="381"/>
    </row>
    <row r="283" spans="1:6" ht="12.75">
      <c r="A283" s="381"/>
      <c r="B283" s="357"/>
      <c r="C283" s="381"/>
      <c r="D283" s="382"/>
      <c r="E283" s="382"/>
      <c r="F283" s="392"/>
    </row>
    <row r="284" spans="1:6" ht="12.75">
      <c r="A284" s="381"/>
      <c r="B284" s="357"/>
      <c r="C284" s="381"/>
      <c r="D284" s="382"/>
      <c r="E284" s="382"/>
      <c r="F284" s="392"/>
    </row>
    <row r="285" spans="1:6" ht="12.75">
      <c r="A285" s="381"/>
      <c r="B285" s="357"/>
      <c r="C285" s="381"/>
      <c r="D285" s="382"/>
      <c r="E285" s="382"/>
      <c r="F285" s="392"/>
    </row>
    <row r="286" spans="1:6" ht="12.75">
      <c r="A286" s="381"/>
      <c r="B286" s="357"/>
      <c r="C286" s="381"/>
      <c r="D286" s="382"/>
      <c r="E286" s="382"/>
      <c r="F286" s="392"/>
    </row>
    <row r="287" spans="1:6" ht="12.75">
      <c r="A287" s="381"/>
      <c r="B287" s="357"/>
      <c r="C287" s="381"/>
      <c r="D287" s="382"/>
      <c r="E287" s="382"/>
      <c r="F287" s="392"/>
    </row>
    <row r="288" spans="1:6" ht="12.75">
      <c r="A288" s="381"/>
      <c r="B288" s="357"/>
      <c r="C288" s="381"/>
      <c r="D288" s="382"/>
      <c r="E288" s="382"/>
      <c r="F288" s="392"/>
    </row>
    <row r="289" spans="1:6" ht="12.75">
      <c r="A289" s="381"/>
      <c r="B289" s="357"/>
      <c r="C289" s="381"/>
      <c r="D289" s="382"/>
      <c r="E289" s="382"/>
      <c r="F289" s="392"/>
    </row>
    <row r="290" spans="1:6" ht="12.75">
      <c r="A290" s="381"/>
      <c r="B290" s="357"/>
      <c r="C290" s="381"/>
      <c r="D290" s="382"/>
      <c r="E290" s="382"/>
      <c r="F290" s="392"/>
    </row>
    <row r="291" spans="1:6" ht="12.75">
      <c r="A291" s="381"/>
      <c r="B291" s="357"/>
      <c r="C291" s="381"/>
      <c r="D291" s="382"/>
      <c r="E291" s="382"/>
      <c r="F291" s="392"/>
    </row>
    <row r="292" spans="1:6" ht="12.75">
      <c r="A292" s="381"/>
      <c r="B292" s="357"/>
      <c r="C292" s="381"/>
      <c r="D292" s="382"/>
      <c r="E292" s="382"/>
      <c r="F292" s="392"/>
    </row>
    <row r="293" spans="1:6" ht="12.75">
      <c r="A293" s="381"/>
      <c r="B293" s="357"/>
      <c r="C293" s="381"/>
      <c r="D293" s="382"/>
      <c r="E293" s="382"/>
      <c r="F293" s="392"/>
    </row>
    <row r="294" spans="1:6" ht="12.75">
      <c r="A294" s="381"/>
      <c r="B294" s="357"/>
      <c r="C294" s="381"/>
      <c r="D294" s="382"/>
      <c r="E294" s="382"/>
      <c r="F294" s="392"/>
    </row>
    <row r="295" spans="1:6" ht="12.75">
      <c r="A295" s="381"/>
      <c r="B295" s="357"/>
      <c r="C295" s="381"/>
      <c r="D295" s="382"/>
      <c r="E295" s="382"/>
      <c r="F295" s="392"/>
    </row>
    <row r="296" spans="1:6" ht="12.75">
      <c r="A296" s="381"/>
      <c r="B296" s="357"/>
      <c r="C296" s="381"/>
      <c r="D296" s="382"/>
      <c r="E296" s="382"/>
      <c r="F296" s="392"/>
    </row>
    <row r="297" spans="1:6" ht="12.75">
      <c r="A297" s="381"/>
      <c r="B297" s="357"/>
      <c r="C297" s="381"/>
      <c r="D297" s="382"/>
      <c r="E297" s="382"/>
      <c r="F297" s="392"/>
    </row>
    <row r="298" spans="1:6" ht="12.75">
      <c r="A298" s="381"/>
      <c r="B298" s="357"/>
      <c r="C298" s="381"/>
      <c r="D298" s="382"/>
      <c r="E298" s="382"/>
      <c r="F298" s="392"/>
    </row>
    <row r="299" spans="1:6" ht="12.75">
      <c r="A299" s="381"/>
      <c r="B299" s="357"/>
      <c r="C299" s="381"/>
      <c r="D299" s="382"/>
      <c r="E299" s="382"/>
      <c r="F299" s="392"/>
    </row>
    <row r="300" spans="1:6" ht="12.75">
      <c r="A300" s="381"/>
      <c r="B300" s="357"/>
      <c r="C300" s="381"/>
      <c r="D300" s="382"/>
      <c r="E300" s="382"/>
      <c r="F300" s="392"/>
    </row>
    <row r="301" spans="1:6" ht="12.75">
      <c r="A301" s="381"/>
      <c r="B301" s="357"/>
      <c r="C301" s="381"/>
      <c r="D301" s="382"/>
      <c r="E301" s="382"/>
      <c r="F301" s="392"/>
    </row>
    <row r="302" spans="1:6" ht="12.75">
      <c r="A302" s="381"/>
      <c r="B302" s="357"/>
      <c r="C302" s="381"/>
      <c r="D302" s="382"/>
      <c r="E302" s="382"/>
      <c r="F302" s="392"/>
    </row>
    <row r="303" spans="1:6" ht="12.75">
      <c r="A303" s="381"/>
      <c r="B303" s="357"/>
      <c r="C303" s="381"/>
      <c r="D303" s="382"/>
      <c r="E303" s="382"/>
      <c r="F303" s="392"/>
    </row>
    <row r="304" spans="1:6" ht="12.75">
      <c r="A304" s="381"/>
      <c r="B304" s="357"/>
      <c r="C304" s="381"/>
      <c r="D304" s="382"/>
      <c r="E304" s="382"/>
      <c r="F304" s="392"/>
    </row>
    <row r="305" spans="1:6" ht="12.75">
      <c r="A305" s="381"/>
      <c r="B305" s="357"/>
      <c r="C305" s="381"/>
      <c r="D305" s="382"/>
      <c r="E305" s="382"/>
      <c r="F305" s="392"/>
    </row>
    <row r="306" spans="1:6" ht="12.75">
      <c r="A306" s="381"/>
      <c r="B306" s="357"/>
      <c r="C306" s="381"/>
      <c r="D306" s="382"/>
      <c r="E306" s="382"/>
      <c r="F306" s="392"/>
    </row>
    <row r="307" spans="1:6" ht="12.75">
      <c r="A307" s="381"/>
      <c r="B307" s="357"/>
      <c r="C307" s="381"/>
      <c r="D307" s="382"/>
      <c r="E307" s="382"/>
      <c r="F307" s="392"/>
    </row>
    <row r="308" spans="1:6" ht="12.75">
      <c r="A308" s="381"/>
      <c r="B308" s="357"/>
      <c r="C308" s="381"/>
      <c r="D308" s="382"/>
      <c r="E308" s="382"/>
      <c r="F308" s="392"/>
    </row>
    <row r="309" spans="1:6" ht="12.75">
      <c r="A309" s="381"/>
      <c r="B309" s="357"/>
      <c r="C309" s="381"/>
      <c r="D309" s="382"/>
      <c r="E309" s="382"/>
      <c r="F309" s="392"/>
    </row>
    <row r="310" spans="1:6" ht="12.75">
      <c r="A310" s="381"/>
      <c r="B310" s="357"/>
      <c r="C310" s="381"/>
      <c r="D310" s="382"/>
      <c r="E310" s="382"/>
      <c r="F310" s="392"/>
    </row>
    <row r="311" spans="1:6" ht="12.75">
      <c r="A311" s="381"/>
      <c r="B311" s="357"/>
      <c r="C311" s="381"/>
      <c r="D311" s="382"/>
      <c r="E311" s="382"/>
      <c r="F311" s="392"/>
    </row>
    <row r="312" spans="1:6" ht="12.75">
      <c r="A312" s="381"/>
      <c r="B312" s="357"/>
      <c r="C312" s="381"/>
      <c r="D312" s="382"/>
      <c r="E312" s="382"/>
      <c r="F312" s="392"/>
    </row>
    <row r="313" spans="1:6" ht="12.75">
      <c r="A313" s="381"/>
      <c r="B313" s="357"/>
      <c r="C313" s="381"/>
      <c r="D313" s="382"/>
      <c r="E313" s="382"/>
      <c r="F313" s="392"/>
    </row>
    <row r="314" spans="1:14" s="379" customFormat="1" ht="12.75">
      <c r="A314" s="381"/>
      <c r="C314" s="347"/>
      <c r="D314" s="355"/>
      <c r="E314" s="329"/>
      <c r="F314" s="356"/>
      <c r="G314" s="357"/>
      <c r="H314" s="357"/>
      <c r="I314" s="357"/>
      <c r="J314" s="357"/>
      <c r="K314" s="357"/>
      <c r="L314" s="357"/>
      <c r="M314" s="357"/>
      <c r="N314" s="357"/>
    </row>
    <row r="315" spans="1:14" s="379" customFormat="1" ht="12.75">
      <c r="A315" s="381"/>
      <c r="C315" s="347"/>
      <c r="D315" s="355"/>
      <c r="E315" s="329"/>
      <c r="F315" s="356"/>
      <c r="G315" s="357"/>
      <c r="H315" s="357"/>
      <c r="I315" s="357"/>
      <c r="J315" s="357"/>
      <c r="K315" s="357"/>
      <c r="L315" s="357"/>
      <c r="M315" s="357"/>
      <c r="N315" s="357"/>
    </row>
    <row r="316" spans="1:14" s="379" customFormat="1" ht="12.75">
      <c r="A316" s="381"/>
      <c r="C316" s="347"/>
      <c r="D316" s="355"/>
      <c r="E316" s="329"/>
      <c r="F316" s="356"/>
      <c r="G316" s="357"/>
      <c r="H316" s="357"/>
      <c r="I316" s="357"/>
      <c r="J316" s="357"/>
      <c r="K316" s="357"/>
      <c r="L316" s="357"/>
      <c r="M316" s="357"/>
      <c r="N316" s="357"/>
    </row>
    <row r="317" spans="1:14" s="379" customFormat="1" ht="12.75">
      <c r="A317" s="381"/>
      <c r="C317" s="347"/>
      <c r="D317" s="355"/>
      <c r="E317" s="329"/>
      <c r="F317" s="356"/>
      <c r="G317" s="357"/>
      <c r="H317" s="357"/>
      <c r="I317" s="357"/>
      <c r="J317" s="357"/>
      <c r="K317" s="357"/>
      <c r="L317" s="357"/>
      <c r="M317" s="357"/>
      <c r="N317" s="357"/>
    </row>
    <row r="318" spans="1:14" s="379" customFormat="1" ht="12.75">
      <c r="A318" s="381"/>
      <c r="C318" s="347"/>
      <c r="D318" s="355"/>
      <c r="E318" s="329"/>
      <c r="F318" s="356"/>
      <c r="G318" s="357"/>
      <c r="H318" s="357"/>
      <c r="I318" s="357"/>
      <c r="J318" s="357"/>
      <c r="K318" s="357"/>
      <c r="L318" s="357"/>
      <c r="M318" s="357"/>
      <c r="N318" s="357"/>
    </row>
    <row r="319" spans="1:14" s="379" customFormat="1" ht="12.75">
      <c r="A319" s="381"/>
      <c r="C319" s="347"/>
      <c r="D319" s="355"/>
      <c r="E319" s="329"/>
      <c r="F319" s="356"/>
      <c r="G319" s="357"/>
      <c r="H319" s="357"/>
      <c r="I319" s="357"/>
      <c r="J319" s="357"/>
      <c r="K319" s="357"/>
      <c r="L319" s="357"/>
      <c r="M319" s="357"/>
      <c r="N319" s="357"/>
    </row>
    <row r="320" spans="1:14" s="379" customFormat="1" ht="12.75">
      <c r="A320" s="381"/>
      <c r="C320" s="347"/>
      <c r="D320" s="355"/>
      <c r="E320" s="329"/>
      <c r="F320" s="356"/>
      <c r="G320" s="357"/>
      <c r="H320" s="357"/>
      <c r="I320" s="357"/>
      <c r="J320" s="357"/>
      <c r="K320" s="357"/>
      <c r="L320" s="357"/>
      <c r="M320" s="357"/>
      <c r="N320" s="357"/>
    </row>
    <row r="321" spans="1:14" s="379" customFormat="1" ht="12.75">
      <c r="A321" s="381"/>
      <c r="C321" s="347"/>
      <c r="D321" s="355"/>
      <c r="E321" s="329"/>
      <c r="F321" s="356"/>
      <c r="G321" s="357"/>
      <c r="H321" s="357"/>
      <c r="I321" s="357"/>
      <c r="J321" s="357"/>
      <c r="K321" s="357"/>
      <c r="L321" s="357"/>
      <c r="M321" s="357"/>
      <c r="N321" s="357"/>
    </row>
    <row r="322" spans="1:14" s="379" customFormat="1" ht="12.75">
      <c r="A322" s="381"/>
      <c r="C322" s="347"/>
      <c r="D322" s="355"/>
      <c r="E322" s="329"/>
      <c r="F322" s="356"/>
      <c r="G322" s="357"/>
      <c r="H322" s="357"/>
      <c r="I322" s="357"/>
      <c r="J322" s="357"/>
      <c r="K322" s="357"/>
      <c r="L322" s="357"/>
      <c r="M322" s="357"/>
      <c r="N322" s="357"/>
    </row>
    <row r="323" spans="1:14" s="379" customFormat="1" ht="12.75">
      <c r="A323" s="381"/>
      <c r="C323" s="347"/>
      <c r="D323" s="355"/>
      <c r="E323" s="329"/>
      <c r="F323" s="356"/>
      <c r="G323" s="357"/>
      <c r="H323" s="357"/>
      <c r="I323" s="357"/>
      <c r="J323" s="357"/>
      <c r="K323" s="357"/>
      <c r="L323" s="357"/>
      <c r="M323" s="357"/>
      <c r="N323" s="357"/>
    </row>
    <row r="324" spans="1:14" s="379" customFormat="1" ht="12.75">
      <c r="A324" s="381"/>
      <c r="C324" s="347"/>
      <c r="D324" s="355"/>
      <c r="E324" s="329"/>
      <c r="F324" s="356"/>
      <c r="G324" s="357"/>
      <c r="H324" s="357"/>
      <c r="I324" s="357"/>
      <c r="J324" s="357"/>
      <c r="K324" s="357"/>
      <c r="L324" s="357"/>
      <c r="M324" s="357"/>
      <c r="N324" s="357"/>
    </row>
    <row r="325" spans="1:14" s="379" customFormat="1" ht="12.75">
      <c r="A325" s="381"/>
      <c r="C325" s="347"/>
      <c r="D325" s="355"/>
      <c r="E325" s="329"/>
      <c r="F325" s="356"/>
      <c r="G325" s="357"/>
      <c r="H325" s="357"/>
      <c r="I325" s="357"/>
      <c r="J325" s="357"/>
      <c r="K325" s="357"/>
      <c r="L325" s="357"/>
      <c r="M325" s="357"/>
      <c r="N325" s="357"/>
    </row>
    <row r="326" spans="1:14" s="379" customFormat="1" ht="12.75">
      <c r="A326" s="381"/>
      <c r="C326" s="347"/>
      <c r="D326" s="355"/>
      <c r="E326" s="329"/>
      <c r="F326" s="356"/>
      <c r="G326" s="357"/>
      <c r="H326" s="357"/>
      <c r="I326" s="357"/>
      <c r="J326" s="357"/>
      <c r="K326" s="357"/>
      <c r="L326" s="357"/>
      <c r="M326" s="357"/>
      <c r="N326" s="357"/>
    </row>
    <row r="327" spans="1:14" s="379" customFormat="1" ht="12.75">
      <c r="A327" s="381"/>
      <c r="C327" s="347"/>
      <c r="D327" s="355"/>
      <c r="E327" s="329"/>
      <c r="F327" s="356"/>
      <c r="G327" s="357"/>
      <c r="H327" s="357"/>
      <c r="I327" s="357"/>
      <c r="J327" s="357"/>
      <c r="K327" s="357"/>
      <c r="L327" s="357"/>
      <c r="M327" s="357"/>
      <c r="N327" s="357"/>
    </row>
    <row r="328" spans="1:14" s="379" customFormat="1" ht="12.75">
      <c r="A328" s="381"/>
      <c r="C328" s="347"/>
      <c r="D328" s="355"/>
      <c r="E328" s="329"/>
      <c r="F328" s="356"/>
      <c r="G328" s="357"/>
      <c r="H328" s="357"/>
      <c r="I328" s="357"/>
      <c r="J328" s="357"/>
      <c r="K328" s="357"/>
      <c r="L328" s="357"/>
      <c r="M328" s="357"/>
      <c r="N328" s="357"/>
    </row>
    <row r="329" spans="1:14" s="379" customFormat="1" ht="12.75">
      <c r="A329" s="381"/>
      <c r="C329" s="347"/>
      <c r="D329" s="355"/>
      <c r="E329" s="329"/>
      <c r="F329" s="356"/>
      <c r="G329" s="357"/>
      <c r="H329" s="357"/>
      <c r="I329" s="357"/>
      <c r="J329" s="357"/>
      <c r="K329" s="357"/>
      <c r="L329" s="357"/>
      <c r="M329" s="357"/>
      <c r="N329" s="357"/>
    </row>
  </sheetData>
  <sheetProtection password="F1A6" sheet="1" selectLockedCells="1"/>
  <mergeCells count="36">
    <mergeCell ref="C257:D257"/>
    <mergeCell ref="B259:D259"/>
    <mergeCell ref="B265:D265"/>
    <mergeCell ref="F92:F93"/>
    <mergeCell ref="A246:F246"/>
    <mergeCell ref="B248:C248"/>
    <mergeCell ref="B250:C250"/>
    <mergeCell ref="B252:C252"/>
    <mergeCell ref="C255:D255"/>
    <mergeCell ref="B73:E73"/>
    <mergeCell ref="B75:E75"/>
    <mergeCell ref="B77:E77"/>
    <mergeCell ref="B79:E79"/>
    <mergeCell ref="B81:E81"/>
    <mergeCell ref="B92:B93"/>
    <mergeCell ref="C92:C93"/>
    <mergeCell ref="D92:D93"/>
    <mergeCell ref="E92:E93"/>
    <mergeCell ref="B61:E61"/>
    <mergeCell ref="B63:E63"/>
    <mergeCell ref="B65:E65"/>
    <mergeCell ref="B67:E67"/>
    <mergeCell ref="B69:E69"/>
    <mergeCell ref="B71:E71"/>
    <mergeCell ref="B46:E46"/>
    <mergeCell ref="B51:E51"/>
    <mergeCell ref="B53:E53"/>
    <mergeCell ref="B55:E55"/>
    <mergeCell ref="B57:E57"/>
    <mergeCell ref="B59:E59"/>
    <mergeCell ref="B22:E22"/>
    <mergeCell ref="B41:E41"/>
    <mergeCell ref="B42:E42"/>
    <mergeCell ref="B43:E43"/>
    <mergeCell ref="B44:E44"/>
    <mergeCell ref="B45:E45"/>
  </mergeCells>
  <printOptions horizontalCentered="1"/>
  <pageMargins left="0.6299212598425197" right="0.3937007874015748" top="0.8661417322834646" bottom="0.984251968503937" header="0.35433070866141736" footer="0.3937007874015748"/>
  <pageSetup horizontalDpi="600" verticalDpi="600" orientation="portrait" paperSize="9" r:id="rId1"/>
  <headerFooter alignWithMargins="0">
    <oddFooter>&amp;Rstranica &amp;P</oddFooter>
  </headerFooter>
  <rowBreaks count="5" manualBreakCount="5">
    <brk id="72" max="5" man="1"/>
    <brk id="91" max="5" man="1"/>
    <brk id="180" max="255" man="1"/>
    <brk id="211" max="255" man="1"/>
    <brk id="245" max="5" man="1"/>
  </rowBreaks>
</worksheet>
</file>

<file path=xl/worksheets/sheet4.xml><?xml version="1.0" encoding="utf-8"?>
<worksheet xmlns="http://schemas.openxmlformats.org/spreadsheetml/2006/main" xmlns:r="http://schemas.openxmlformats.org/officeDocument/2006/relationships">
  <dimension ref="A2:F14"/>
  <sheetViews>
    <sheetView view="pageBreakPreview" zoomScaleSheetLayoutView="100" zoomScalePageLayoutView="0" workbookViewId="0" topLeftCell="A1">
      <selection activeCell="E20" sqref="E20"/>
    </sheetView>
  </sheetViews>
  <sheetFormatPr defaultColWidth="9.00390625" defaultRowHeight="12.75"/>
  <cols>
    <col min="1" max="1" width="15.375" style="331" customWidth="1"/>
    <col min="2" max="2" width="18.25390625" style="331" customWidth="1"/>
    <col min="3" max="3" width="19.875" style="331" customWidth="1"/>
    <col min="4" max="4" width="16.00390625" style="331" customWidth="1"/>
    <col min="5" max="5" width="18.375" style="334" customWidth="1"/>
    <col min="6" max="16384" width="9.125" style="331" customWidth="1"/>
  </cols>
  <sheetData>
    <row r="1" ht="19.5" customHeight="1"/>
    <row r="2" ht="16.5" customHeight="1">
      <c r="A2" s="333" t="s">
        <v>243</v>
      </c>
    </row>
    <row r="3" ht="16.5" customHeight="1"/>
    <row r="4" spans="1:2" ht="16.5" customHeight="1">
      <c r="A4" s="332"/>
      <c r="B4" s="331" t="s">
        <v>244</v>
      </c>
    </row>
    <row r="5" ht="16.5" customHeight="1"/>
    <row r="6" spans="1:5" ht="16.5" customHeight="1">
      <c r="A6" s="335">
        <v>1</v>
      </c>
      <c r="B6" s="336" t="s">
        <v>175</v>
      </c>
      <c r="C6" s="336"/>
      <c r="D6" s="336"/>
      <c r="E6" s="337">
        <f>'GRAĐ I OBRT'!E443:F443</f>
        <v>0</v>
      </c>
    </row>
    <row r="7" ht="16.5" customHeight="1"/>
    <row r="8" spans="1:5" ht="16.5" customHeight="1">
      <c r="A8" s="335">
        <v>2</v>
      </c>
      <c r="B8" s="336" t="s">
        <v>247</v>
      </c>
      <c r="C8" s="336"/>
      <c r="D8" s="336"/>
      <c r="E8" s="337">
        <f>ELEKTRO!F255</f>
        <v>0</v>
      </c>
    </row>
    <row r="9" ht="16.5" customHeight="1"/>
    <row r="10" ht="16.5" customHeight="1"/>
    <row r="11" spans="1:6" ht="16.5" customHeight="1">
      <c r="A11" s="338"/>
      <c r="B11" s="339" t="s">
        <v>245</v>
      </c>
      <c r="C11" s="339"/>
      <c r="D11" s="339"/>
      <c r="E11" s="340">
        <f>SUM(E6:E8)</f>
        <v>0</v>
      </c>
      <c r="F11" s="341"/>
    </row>
    <row r="12" spans="1:6" ht="16.5" customHeight="1">
      <c r="A12" s="338"/>
      <c r="B12" s="339" t="s">
        <v>240</v>
      </c>
      <c r="C12" s="339"/>
      <c r="D12" s="339"/>
      <c r="E12" s="340">
        <f>E11*0.25</f>
        <v>0</v>
      </c>
      <c r="F12" s="341"/>
    </row>
    <row r="13" spans="1:6" ht="16.5" customHeight="1">
      <c r="A13" s="338"/>
      <c r="B13" s="339"/>
      <c r="C13" s="339"/>
      <c r="D13" s="339"/>
      <c r="E13" s="339"/>
      <c r="F13" s="339"/>
    </row>
    <row r="14" spans="1:6" ht="16.5" customHeight="1">
      <c r="A14" s="338"/>
      <c r="B14" s="339" t="s">
        <v>246</v>
      </c>
      <c r="C14" s="339"/>
      <c r="D14" s="339"/>
      <c r="E14" s="340">
        <f>SUM(E11:E12)</f>
        <v>0</v>
      </c>
      <c r="F14" s="341"/>
    </row>
    <row r="15" ht="16.5" customHeight="1"/>
    <row r="16" ht="16.5" customHeight="1"/>
    <row r="17" ht="16.5" customHeight="1"/>
    <row r="18" ht="16.5" customHeight="1"/>
    <row r="19" ht="16.5" customHeight="1"/>
  </sheetData>
  <sheetProtection password="F1A6" sheet="1" object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Dvorana - Žakanje</dc:subject>
  <dc:creator>Damir Pilat</dc:creator>
  <cp:keywords/>
  <dc:description/>
  <cp:lastModifiedBy>Sanja Mirilović</cp:lastModifiedBy>
  <cp:lastPrinted>2022-03-21T14:30:56Z</cp:lastPrinted>
  <dcterms:created xsi:type="dcterms:W3CDTF">2001-09-13T13:02:34Z</dcterms:created>
  <dcterms:modified xsi:type="dcterms:W3CDTF">2022-04-01T11:21:44Z</dcterms:modified>
  <cp:category/>
  <cp:version/>
  <cp:contentType/>
  <cp:contentStatus/>
</cp:coreProperties>
</file>